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rmas\16193 kruusatee remont\Lisa 2 Tehniline kirjeldus\"/>
    </mc:Choice>
  </mc:AlternateContent>
  <xr:revisionPtr revIDLastSave="0" documentId="13_ncr:1_{04051005-EB0E-4947-943A-AC4A4A8DC411}" xr6:coauthVersionLast="47" xr6:coauthVersionMax="47" xr10:uidLastSave="{00000000-0000-0000-0000-000000000000}"/>
  <bookViews>
    <workbookView xWindow="28815" yWindow="1455" windowWidth="20190" windowHeight="19425" tabRatio="875" xr2:uid="{00000000-000D-0000-FFFF-FFFF00000000}"/>
  </bookViews>
  <sheets>
    <sheet name="Puud ja võsa" sheetId="19" r:id="rId1"/>
    <sheet name="Kraavide puhastamine" sheetId="24" r:id="rId2"/>
    <sheet name="Kraavid" sheetId="18" r:id="rId3"/>
    <sheet name="Sobimatu pinnase eemaldamine" sheetId="25" r:id="rId4"/>
    <sheet name="Kate" sheetId="17" r:id="rId5"/>
    <sheet name="Mahasõidud" sheetId="7" r:id="rId6"/>
    <sheet name="Truubid, tähispostid" sheetId="2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24" l="1"/>
  <c r="F12" i="24"/>
  <c r="F13" i="24"/>
  <c r="F14" i="24"/>
  <c r="G11" i="17"/>
  <c r="F22" i="7"/>
  <c r="E22" i="7"/>
  <c r="F21" i="25"/>
  <c r="C20" i="25"/>
  <c r="H11" i="25"/>
  <c r="J11" i="25" s="1"/>
  <c r="H12" i="25"/>
  <c r="J12" i="25" s="1"/>
  <c r="H13" i="25"/>
  <c r="J13" i="25" s="1"/>
  <c r="H14" i="25"/>
  <c r="J14" i="25" s="1"/>
  <c r="H15" i="25"/>
  <c r="J15" i="25" s="1"/>
  <c r="H16" i="25"/>
  <c r="J16" i="25" s="1"/>
  <c r="H17" i="25"/>
  <c r="J17" i="25" s="1"/>
  <c r="H18" i="25"/>
  <c r="J18" i="25" s="1"/>
  <c r="C11" i="25"/>
  <c r="E11" i="25" s="1"/>
  <c r="C12" i="25"/>
  <c r="E12" i="25" s="1"/>
  <c r="C13" i="25"/>
  <c r="E13" i="25" s="1"/>
  <c r="C14" i="25"/>
  <c r="E14" i="25" s="1"/>
  <c r="C15" i="25"/>
  <c r="E15" i="25" s="1"/>
  <c r="C16" i="25"/>
  <c r="E16" i="25" s="1"/>
  <c r="C17" i="25"/>
  <c r="E17" i="25" s="1"/>
  <c r="C18" i="25"/>
  <c r="E18" i="25" s="1"/>
  <c r="C19" i="25"/>
  <c r="E19" i="25" s="1"/>
  <c r="C10" i="25"/>
  <c r="E10" i="25" s="1"/>
  <c r="E20" i="25" l="1"/>
  <c r="H23" i="20"/>
  <c r="I23" i="20"/>
  <c r="J23" i="20"/>
  <c r="K23" i="20"/>
  <c r="L23" i="20"/>
  <c r="G23" i="20"/>
  <c r="C10" i="24" l="1"/>
  <c r="D22" i="7" l="1"/>
  <c r="H13" i="18" l="1"/>
  <c r="J13" i="18" s="1"/>
  <c r="H12" i="18"/>
  <c r="J12" i="18" s="1"/>
  <c r="F11" i="24"/>
  <c r="H10" i="25" l="1"/>
  <c r="J10" i="25" s="1"/>
  <c r="J20" i="25" s="1"/>
  <c r="H20" i="25" l="1"/>
  <c r="D9" i="17" l="1"/>
  <c r="G9" i="17" s="1"/>
  <c r="G10" i="17" l="1"/>
  <c r="E14" i="18" l="1"/>
  <c r="C14" i="18"/>
  <c r="J14" i="18" l="1"/>
  <c r="F15" i="18" s="1"/>
  <c r="H14" i="18"/>
  <c r="C15" i="24" l="1"/>
  <c r="D16" i="24" s="1"/>
</calcChain>
</file>

<file path=xl/sharedStrings.xml><?xml version="1.0" encoding="utf-8"?>
<sst xmlns="http://schemas.openxmlformats.org/spreadsheetml/2006/main" count="313" uniqueCount="106">
  <si>
    <t>vasak</t>
  </si>
  <si>
    <t>parem</t>
  </si>
  <si>
    <t>Asukoht</t>
  </si>
  <si>
    <t>algus</t>
  </si>
  <si>
    <t>lõpp</t>
  </si>
  <si>
    <t>Jrk.          nr</t>
  </si>
  <si>
    <t>Maht</t>
  </si>
  <si>
    <t>m</t>
  </si>
  <si>
    <t>Vasak pool</t>
  </si>
  <si>
    <t>Parem pool</t>
  </si>
  <si>
    <t>Märkused</t>
  </si>
  <si>
    <t>Mahasõidud</t>
  </si>
  <si>
    <t>Algus</t>
  </si>
  <si>
    <t>Lõpp</t>
  </si>
  <si>
    <t>Pikkus</t>
  </si>
  <si>
    <t>km</t>
  </si>
  <si>
    <t xml:space="preserve">m² </t>
  </si>
  <si>
    <t>m³</t>
  </si>
  <si>
    <t>Kokku:</t>
  </si>
  <si>
    <t>Laius</t>
  </si>
  <si>
    <t>Teelõigu</t>
  </si>
  <si>
    <t>pikkus</t>
  </si>
  <si>
    <t>Jrk nr</t>
  </si>
  <si>
    <t>Olemasolev truup</t>
  </si>
  <si>
    <t>Tabel 8</t>
  </si>
  <si>
    <t>Tabel 1</t>
  </si>
  <si>
    <t>Tabel 2</t>
  </si>
  <si>
    <t>Tabel 3</t>
  </si>
  <si>
    <t>Tabel 4</t>
  </si>
  <si>
    <t>Jrk.nr</t>
  </si>
  <si>
    <t>tk</t>
  </si>
  <si>
    <t>Kraavid</t>
  </si>
  <si>
    <t>pikkus m</t>
  </si>
  <si>
    <t>materjal</t>
  </si>
  <si>
    <t>m²</t>
  </si>
  <si>
    <t>Asukoht, km</t>
  </si>
  <si>
    <t>cm</t>
  </si>
  <si>
    <t>KOKKU</t>
  </si>
  <si>
    <t>Tabel 5</t>
  </si>
  <si>
    <t>Ristlõige</t>
  </si>
  <si>
    <t>Kraavide puhastamine</t>
  </si>
  <si>
    <t xml:space="preserve">kiht tihendatult </t>
  </si>
  <si>
    <t>Kokku</t>
  </si>
  <si>
    <t>m³/jm</t>
  </si>
  <si>
    <t>Kihi paksus</t>
  </si>
  <si>
    <t>plast</t>
  </si>
  <si>
    <t>x</t>
  </si>
  <si>
    <t>Sidumata segust kate</t>
  </si>
  <si>
    <t>Raadamine, juurimine, puude võra piiramine ja tee-maa-ala puhastamine</t>
  </si>
  <si>
    <t>ava m</t>
  </si>
  <si>
    <t>Truupide puhastamine</t>
  </si>
  <si>
    <t>Tähispostide paigaldamine</t>
  </si>
  <si>
    <t>Truubi pikendamine</t>
  </si>
  <si>
    <t>KOKKU art 30201</t>
  </si>
  <si>
    <t>KOKKU art 30107</t>
  </si>
  <si>
    <t>Asukoht
km</t>
  </si>
  <si>
    <t>Tee pool</t>
  </si>
  <si>
    <t>PAREMAL</t>
  </si>
  <si>
    <t>VASAKUL</t>
  </si>
  <si>
    <t xml:space="preserve"> m²</t>
  </si>
  <si>
    <t>KOKKU art 30103</t>
  </si>
  <si>
    <t>Tähispostide eemaldamine</t>
  </si>
  <si>
    <t>40511b</t>
  </si>
  <si>
    <t>art 40511a</t>
  </si>
  <si>
    <t>Tabel 6</t>
  </si>
  <si>
    <t>Riigitee nr 16193 Lihula-Kloostri-Kirbla km 3,088-5,783</t>
  </si>
  <si>
    <t>14</t>
  </si>
  <si>
    <t>Puud ja võsa teemaalt ning oksad kogu teemaa laiuses eemaldada, teemaa puhastada, vastavalt seletuskirjale</t>
  </si>
  <si>
    <r>
      <rPr>
        <u/>
        <sz val="10"/>
        <rFont val="Arial"/>
        <family val="2"/>
        <charset val="186"/>
      </rPr>
      <t>Raadamistööd enne põhitööde piiri algust!</t>
    </r>
    <r>
      <rPr>
        <sz val="10"/>
        <rFont val="Arial"/>
        <family val="2"/>
        <charset val="186"/>
      </rPr>
      <t xml:space="preserve">
Raadata üksikpuud ja hekk kraavi kaevamiseks vajalikus mahus</t>
    </r>
  </si>
  <si>
    <t>Kraav puhastada setetest ja kasvupinnasest</t>
  </si>
  <si>
    <t>Kraav (nõva) puhastada setetest ja kasvupinnasest</t>
  </si>
  <si>
    <t>Olev kraav kaevata ümber  muldkeha servale lähemale, koos nõlva kujundamisega</t>
  </si>
  <si>
    <t>Uus kraav teemaalt liigvee ärajuhtimiseks koos kändude juurimise/freesimise ja heki vajalikus mahus eemaldamisega. Eemaldada liigkõrge kasvupinnas teepeenrast.</t>
  </si>
  <si>
    <t>truup puhastada</t>
  </si>
  <si>
    <t>nihutada, rajada üheharulisena</t>
  </si>
  <si>
    <t>Truubid, tähispostid</t>
  </si>
  <si>
    <t>Pool</t>
  </si>
  <si>
    <t>paremal</t>
  </si>
  <si>
    <t>vasakul</t>
  </si>
  <si>
    <t xml:space="preserve">sõidutee </t>
  </si>
  <si>
    <t>Uus mahasõidutruup, koos päistega</t>
  </si>
  <si>
    <t>Mahasõidutruubi asendamine, päiste rajamine</t>
  </si>
  <si>
    <t>Puhastada olemasolev truup ja truubi sisse- ja väljavool, truupi pikendada, truubi päised rajada uued,  eemaldada vanad ja paigaldada uued tähispostid.</t>
  </si>
  <si>
    <t>Mahasõidutruup puhastada, rajada uued päised</t>
  </si>
  <si>
    <t>Päiste rajamine</t>
  </si>
  <si>
    <t>Puhastada olemasolev truup ja truubi sisse- ja väljavool, truubi päised rajada uued,   paigaldada uued tähispostid.</t>
  </si>
  <si>
    <t>Uus truup</t>
  </si>
  <si>
    <t>Olemasolevate tp asendamine, lõigus km  3,065-3,105; 3 tk parem pool, 2 tk vasak pool, värvus kollane</t>
  </si>
  <si>
    <t>Plastiktruup Di=400 mm</t>
  </si>
  <si>
    <t>3,065-
3,105</t>
  </si>
  <si>
    <t>paremal
vasakul</t>
  </si>
  <si>
    <t>2x0,35</t>
  </si>
  <si>
    <t>asbest-
tsement</t>
  </si>
  <si>
    <t>koos uue mahasõidutruubiga</t>
  </si>
  <si>
    <t>Üksikpuude langetamine koos kändude juurimisega (freesimisega)</t>
  </si>
  <si>
    <t>20208</t>
  </si>
  <si>
    <t>Vajalikus mahus liigse teepeenra ja nõlva materjali ning kasvupinnase (sh kasvupinnas/murukamar) ning mittesobiliku pinnase eemaldamine teepeenardelt ja muldkeha servast, s.h kivid, kiviaia jäänused. Liiglaiade muldkeha osade korrastamine.</t>
  </si>
  <si>
    <r>
      <t xml:space="preserve"> m</t>
    </r>
    <r>
      <rPr>
        <vertAlign val="superscript"/>
        <sz val="10"/>
        <rFont val="Arial"/>
        <family val="2"/>
        <charset val="186"/>
      </rPr>
      <t>3</t>
    </r>
  </si>
  <si>
    <t>Ehituseks sobimatu pinnase kaevandamine koos äraveoga</t>
  </si>
  <si>
    <t>Muldkeha ehitus kruusliivast</t>
  </si>
  <si>
    <t>Sobimatu pinnase eemaldamine</t>
  </si>
  <si>
    <t xml:space="preserve">* informatiivne teave, materjali eeldatav kogus tihendatud olekus (tonni): </t>
  </si>
  <si>
    <t xml:space="preserve">Jrk nr </t>
  </si>
  <si>
    <r>
      <t>Mahasõitude  ehitus purustatud kruusast pos.6
 h</t>
    </r>
    <r>
      <rPr>
        <vertAlign val="subscript"/>
        <sz val="10"/>
        <rFont val="Arial"/>
        <family val="2"/>
        <charset val="186"/>
      </rPr>
      <t>keskm</t>
    </r>
    <r>
      <rPr>
        <sz val="10"/>
        <rFont val="Arial"/>
        <family val="2"/>
        <charset val="186"/>
      </rPr>
      <t>= 10 cm</t>
    </r>
  </si>
  <si>
    <t>Sidumata segust kate (purustatud kruus) pos.6</t>
  </si>
  <si>
    <t>koos uue mahasõidutruubiga, uus truup teele lähedamale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</si>
</sst>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24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b/>
      <sz val="14"/>
      <name val="Arial"/>
      <family val="2"/>
      <charset val="186"/>
    </font>
    <font>
      <sz val="10"/>
      <name val="Arial"/>
      <family val="2"/>
    </font>
    <font>
      <sz val="9"/>
      <name val="Arial"/>
      <family val="2"/>
    </font>
    <font>
      <sz val="14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theme="1"/>
      <name val="Arial"/>
      <family val="2"/>
      <charset val="186"/>
    </font>
    <font>
      <sz val="8"/>
      <color theme="0" tint="-0.14999847407452621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color theme="0" tint="-0.14999847407452621"/>
      <name val="Arial"/>
      <family val="2"/>
      <charset val="186"/>
    </font>
    <font>
      <sz val="10"/>
      <color theme="0" tint="-0.499984740745262"/>
      <name val="Arial"/>
      <family val="2"/>
      <charset val="186"/>
    </font>
    <font>
      <sz val="10"/>
      <name val="Helv"/>
      <charset val="186"/>
    </font>
    <font>
      <sz val="8"/>
      <name val="Arial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Times New Roman"/>
      <family val="1"/>
      <charset val="186"/>
    </font>
    <font>
      <u/>
      <sz val="10"/>
      <name val="Arial"/>
      <family val="2"/>
      <charset val="186"/>
    </font>
    <font>
      <vertAlign val="subscript"/>
      <sz val="10"/>
      <name val="Arial"/>
      <family val="2"/>
      <charset val="186"/>
    </font>
    <font>
      <sz val="11"/>
      <color rgb="FFFF0000"/>
      <name val="Times New Roman"/>
      <family val="1"/>
      <charset val="186"/>
    </font>
    <font>
      <b/>
      <sz val="10"/>
      <color rgb="FFFF0000"/>
      <name val="Arial"/>
      <family val="2"/>
      <charset val="186"/>
    </font>
    <font>
      <vertAlign val="superscript"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6">
    <xf numFmtId="0" fontId="0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15" fillId="0" borderId="0"/>
  </cellStyleXfs>
  <cellXfs count="233">
    <xf numFmtId="0" fontId="0" fillId="0" borderId="0" xfId="0"/>
    <xf numFmtId="0" fontId="1" fillId="0" borderId="0" xfId="3" applyFont="1" applyFill="1" applyBorder="1"/>
    <xf numFmtId="0" fontId="0" fillId="0" borderId="0" xfId="0" applyFill="1"/>
    <xf numFmtId="0" fontId="2" fillId="0" borderId="0" xfId="3" applyFont="1" applyFill="1"/>
    <xf numFmtId="0" fontId="1" fillId="0" borderId="0" xfId="3" applyFill="1" applyBorder="1"/>
    <xf numFmtId="0" fontId="1" fillId="0" borderId="0" xfId="3" applyFill="1"/>
    <xf numFmtId="0" fontId="5" fillId="0" borderId="0" xfId="3" applyFont="1" applyFill="1"/>
    <xf numFmtId="14" fontId="13" fillId="0" borderId="0" xfId="3" applyNumberFormat="1" applyFont="1" applyFill="1"/>
    <xf numFmtId="0" fontId="12" fillId="0" borderId="0" xfId="0" applyFont="1" applyFill="1"/>
    <xf numFmtId="0" fontId="5" fillId="0" borderId="0" xfId="3" applyFont="1" applyFill="1" applyBorder="1" applyAlignment="1">
      <alignment horizontal="center"/>
    </xf>
    <xf numFmtId="0" fontId="1" fillId="0" borderId="0" xfId="3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Border="1" applyAlignment="1">
      <alignment horizontal="right"/>
    </xf>
    <xf numFmtId="0" fontId="1" fillId="0" borderId="0" xfId="3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0" fontId="6" fillId="0" borderId="0" xfId="3" applyFont="1" applyFill="1" applyBorder="1" applyAlignment="1">
      <alignment horizontal="center" vertical="center"/>
    </xf>
    <xf numFmtId="0" fontId="4" fillId="0" borderId="16" xfId="3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vertical="center" wrapText="1"/>
    </xf>
    <xf numFmtId="0" fontId="2" fillId="0" borderId="0" xfId="0" applyFont="1" applyFill="1"/>
    <xf numFmtId="14" fontId="11" fillId="0" borderId="0" xfId="3" applyNumberFormat="1" applyFont="1" applyFill="1"/>
    <xf numFmtId="0" fontId="2" fillId="0" borderId="0" xfId="3" applyFont="1" applyFill="1" applyBorder="1" applyAlignment="1">
      <alignment horizontal="right"/>
    </xf>
    <xf numFmtId="0" fontId="6" fillId="0" borderId="3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right"/>
    </xf>
    <xf numFmtId="0" fontId="14" fillId="0" borderId="0" xfId="4" applyFont="1" applyFill="1" applyAlignment="1">
      <alignment horizontal="center"/>
    </xf>
    <xf numFmtId="164" fontId="14" fillId="0" borderId="0" xfId="4" applyNumberFormat="1" applyFont="1" applyFill="1" applyAlignment="1">
      <alignment horizontal="center"/>
    </xf>
    <xf numFmtId="0" fontId="14" fillId="0" borderId="0" xfId="4" applyFont="1" applyFill="1"/>
    <xf numFmtId="164" fontId="2" fillId="0" borderId="0" xfId="4" applyNumberFormat="1" applyFont="1" applyFill="1" applyBorder="1" applyAlignment="1">
      <alignment horizontal="left"/>
    </xf>
    <xf numFmtId="0" fontId="2" fillId="0" borderId="0" xfId="4" applyFont="1" applyFill="1"/>
    <xf numFmtId="0" fontId="1" fillId="0" borderId="0" xfId="4" applyFill="1"/>
    <xf numFmtId="0" fontId="2" fillId="0" borderId="0" xfId="4" applyFont="1" applyFill="1" applyAlignment="1">
      <alignment horizontal="right"/>
    </xf>
    <xf numFmtId="0" fontId="1" fillId="0" borderId="34" xfId="4" applyFont="1" applyFill="1" applyBorder="1" applyAlignment="1">
      <alignment horizontal="center"/>
    </xf>
    <xf numFmtId="0" fontId="1" fillId="0" borderId="1" xfId="4" applyFont="1" applyFill="1" applyBorder="1"/>
    <xf numFmtId="0" fontId="1" fillId="0" borderId="36" xfId="4" applyFont="1" applyFill="1" applyBorder="1" applyAlignment="1">
      <alignment horizontal="center"/>
    </xf>
    <xf numFmtId="0" fontId="1" fillId="0" borderId="37" xfId="4" applyFont="1" applyFill="1" applyBorder="1" applyAlignment="1">
      <alignment horizontal="center"/>
    </xf>
    <xf numFmtId="0" fontId="1" fillId="0" borderId="47" xfId="4" applyFont="1" applyFill="1" applyBorder="1" applyAlignment="1">
      <alignment horizontal="center"/>
    </xf>
    <xf numFmtId="0" fontId="1" fillId="0" borderId="48" xfId="4" applyFont="1" applyFill="1" applyBorder="1" applyAlignment="1">
      <alignment horizontal="center"/>
    </xf>
    <xf numFmtId="0" fontId="1" fillId="0" borderId="0" xfId="0" applyFont="1" applyFill="1"/>
    <xf numFmtId="0" fontId="1" fillId="0" borderId="5" xfId="4" applyFont="1" applyFill="1" applyBorder="1" applyAlignment="1">
      <alignment horizontal="center"/>
    </xf>
    <xf numFmtId="0" fontId="12" fillId="0" borderId="0" xfId="4" applyFont="1" applyFill="1"/>
    <xf numFmtId="0" fontId="1" fillId="0" borderId="1" xfId="4" applyFont="1" applyFill="1" applyBorder="1" applyAlignment="1">
      <alignment horizontal="center"/>
    </xf>
    <xf numFmtId="0" fontId="1" fillId="0" borderId="11" xfId="4" applyFont="1" applyFill="1" applyBorder="1" applyAlignment="1">
      <alignment horizontal="center"/>
    </xf>
    <xf numFmtId="0" fontId="12" fillId="0" borderId="0" xfId="3" applyFont="1" applyFill="1"/>
    <xf numFmtId="0" fontId="2" fillId="0" borderId="0" xfId="3" applyFont="1" applyFill="1" applyAlignment="1">
      <alignment horizontal="left"/>
    </xf>
    <xf numFmtId="0" fontId="1" fillId="0" borderId="0" xfId="3" applyFont="1" applyFill="1"/>
    <xf numFmtId="165" fontId="2" fillId="0" borderId="0" xfId="0" applyNumberFormat="1" applyFont="1" applyFill="1"/>
    <xf numFmtId="0" fontId="1" fillId="0" borderId="12" xfId="3" applyFill="1" applyBorder="1" applyAlignment="1">
      <alignment horizontal="center" vertical="center" wrapText="1"/>
    </xf>
    <xf numFmtId="0" fontId="0" fillId="0" borderId="1" xfId="0" applyFill="1" applyBorder="1" applyAlignment="1"/>
    <xf numFmtId="0" fontId="0" fillId="0" borderId="0" xfId="0" applyFill="1" applyAlignment="1"/>
    <xf numFmtId="0" fontId="1" fillId="0" borderId="13" xfId="3" applyFill="1" applyBorder="1" applyAlignment="1">
      <alignment horizontal="left"/>
    </xf>
    <xf numFmtId="0" fontId="1" fillId="0" borderId="1" xfId="3" applyFill="1" applyBorder="1" applyAlignment="1">
      <alignment horizontal="center"/>
    </xf>
    <xf numFmtId="0" fontId="1" fillId="0" borderId="1" xfId="0" applyFont="1" applyFill="1" applyBorder="1" applyAlignment="1"/>
    <xf numFmtId="0" fontId="1" fillId="0" borderId="1" xfId="3" applyFill="1" applyBorder="1" applyAlignment="1">
      <alignment horizontal="center" vertical="center" wrapText="1"/>
    </xf>
    <xf numFmtId="0" fontId="12" fillId="0" borderId="13" xfId="3" applyFont="1" applyFill="1" applyBorder="1" applyAlignment="1">
      <alignment horizontal="left"/>
    </xf>
    <xf numFmtId="0" fontId="1" fillId="0" borderId="2" xfId="3" applyFill="1" applyBorder="1" applyAlignment="1">
      <alignment horizontal="center" vertical="center" wrapText="1"/>
    </xf>
    <xf numFmtId="164" fontId="1" fillId="0" borderId="15" xfId="3" applyNumberFormat="1" applyFill="1" applyBorder="1" applyAlignment="1">
      <alignment horizontal="center" vertical="center" wrapText="1"/>
    </xf>
    <xf numFmtId="164" fontId="2" fillId="0" borderId="51" xfId="3" applyNumberFormat="1" applyFont="1" applyFill="1" applyBorder="1" applyAlignment="1">
      <alignment horizontal="center" vertical="center" wrapText="1"/>
    </xf>
    <xf numFmtId="0" fontId="8" fillId="0" borderId="0" xfId="3" applyFont="1" applyFill="1"/>
    <xf numFmtId="165" fontId="1" fillId="0" borderId="0" xfId="3" applyNumberFormat="1" applyFill="1" applyBorder="1"/>
    <xf numFmtId="0" fontId="4" fillId="0" borderId="25" xfId="3" applyFont="1" applyFill="1" applyBorder="1" applyAlignment="1">
      <alignment horizontal="center" vertical="center"/>
    </xf>
    <xf numFmtId="0" fontId="4" fillId="0" borderId="22" xfId="3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right"/>
    </xf>
    <xf numFmtId="0" fontId="4" fillId="0" borderId="1" xfId="3" applyFont="1" applyFill="1" applyBorder="1" applyAlignment="1">
      <alignment horizontal="center" vertical="center" wrapText="1"/>
    </xf>
    <xf numFmtId="0" fontId="4" fillId="0" borderId="37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2" fillId="0" borderId="23" xfId="3" applyFont="1" applyFill="1" applyBorder="1" applyAlignment="1">
      <alignment horizontal="right"/>
    </xf>
    <xf numFmtId="0" fontId="1" fillId="0" borderId="1" xfId="4" applyFont="1" applyFill="1" applyBorder="1" applyAlignment="1">
      <alignment horizontal="center"/>
    </xf>
    <xf numFmtId="0" fontId="1" fillId="0" borderId="11" xfId="4" applyFont="1" applyFill="1" applyBorder="1" applyAlignment="1">
      <alignment horizontal="center"/>
    </xf>
    <xf numFmtId="0" fontId="4" fillId="0" borderId="1" xfId="3" applyFont="1" applyFill="1" applyBorder="1" applyAlignment="1">
      <alignment horizontal="center" vertical="center" wrapText="1"/>
    </xf>
    <xf numFmtId="0" fontId="22" fillId="0" borderId="0" xfId="0" applyFont="1" applyFill="1"/>
    <xf numFmtId="0" fontId="21" fillId="0" borderId="0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horizontal="left"/>
    </xf>
    <xf numFmtId="0" fontId="1" fillId="0" borderId="1" xfId="3" applyFont="1" applyFill="1" applyBorder="1" applyAlignment="1">
      <alignment horizontal="left"/>
    </xf>
    <xf numFmtId="49" fontId="6" fillId="0" borderId="7" xfId="3" applyNumberFormat="1" applyFont="1" applyFill="1" applyBorder="1" applyAlignment="1">
      <alignment horizontal="center" vertical="center" wrapText="1"/>
    </xf>
    <xf numFmtId="0" fontId="4" fillId="0" borderId="38" xfId="3" applyFont="1" applyFill="1" applyBorder="1" applyAlignment="1">
      <alignment horizontal="center" vertical="center" wrapText="1"/>
    </xf>
    <xf numFmtId="165" fontId="6" fillId="0" borderId="7" xfId="3" applyNumberFormat="1" applyFont="1" applyFill="1" applyBorder="1" applyAlignment="1">
      <alignment horizontal="center" vertical="center" wrapText="1"/>
    </xf>
    <xf numFmtId="0" fontId="1" fillId="0" borderId="59" xfId="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6" fillId="0" borderId="3" xfId="3" applyNumberFormat="1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/>
    </xf>
    <xf numFmtId="1" fontId="1" fillId="0" borderId="44" xfId="4" applyNumberFormat="1" applyFont="1" applyFill="1" applyBorder="1" applyAlignment="1">
      <alignment horizontal="center"/>
    </xf>
    <xf numFmtId="0" fontId="1" fillId="0" borderId="45" xfId="4" applyFont="1" applyFill="1" applyBorder="1" applyAlignment="1">
      <alignment horizontal="center"/>
    </xf>
    <xf numFmtId="0" fontId="1" fillId="0" borderId="2" xfId="4" applyFont="1" applyFill="1" applyBorder="1" applyAlignment="1">
      <alignment horizontal="center"/>
    </xf>
    <xf numFmtId="1" fontId="1" fillId="0" borderId="15" xfId="4" applyNumberFormat="1" applyFont="1" applyFill="1" applyBorder="1" applyAlignment="1">
      <alignment horizontal="center"/>
    </xf>
    <xf numFmtId="0" fontId="1" fillId="0" borderId="1" xfId="4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4" xfId="4" applyNumberFormat="1" applyFont="1" applyFill="1" applyBorder="1" applyAlignment="1">
      <alignment horizontal="center"/>
    </xf>
    <xf numFmtId="164" fontId="1" fillId="0" borderId="51" xfId="4" applyNumberFormat="1" applyFont="1" applyFill="1" applyBorder="1" applyAlignment="1">
      <alignment horizontal="center"/>
    </xf>
    <xf numFmtId="1" fontId="1" fillId="0" borderId="52" xfId="4" applyNumberFormat="1" applyFont="1" applyFill="1" applyBorder="1" applyAlignment="1">
      <alignment horizontal="center"/>
    </xf>
    <xf numFmtId="164" fontId="1" fillId="0" borderId="53" xfId="4" applyNumberFormat="1" applyFont="1" applyFill="1" applyBorder="1" applyAlignment="1">
      <alignment horizontal="center"/>
    </xf>
    <xf numFmtId="164" fontId="1" fillId="0" borderId="54" xfId="4" applyNumberFormat="1" applyFont="1" applyFill="1" applyBorder="1" applyAlignment="1">
      <alignment horizontal="center"/>
    </xf>
    <xf numFmtId="1" fontId="1" fillId="0" borderId="55" xfId="4" applyNumberFormat="1" applyFont="1" applyFill="1" applyBorder="1" applyAlignment="1">
      <alignment horizontal="center"/>
    </xf>
    <xf numFmtId="0" fontId="1" fillId="0" borderId="5" xfId="4" applyFont="1" applyFill="1" applyBorder="1" applyAlignment="1">
      <alignment wrapText="1"/>
    </xf>
    <xf numFmtId="0" fontId="1" fillId="0" borderId="6" xfId="4" applyFont="1" applyFill="1" applyBorder="1" applyAlignment="1">
      <alignment horizontal="center"/>
    </xf>
    <xf numFmtId="0" fontId="1" fillId="0" borderId="7" xfId="4" applyFont="1" applyFill="1" applyBorder="1" applyAlignment="1">
      <alignment horizontal="center"/>
    </xf>
    <xf numFmtId="0" fontId="1" fillId="0" borderId="0" xfId="4" applyFont="1" applyFill="1" applyBorder="1" applyAlignment="1">
      <alignment horizontal="center"/>
    </xf>
    <xf numFmtId="0" fontId="1" fillId="0" borderId="8" xfId="4" applyFont="1" applyFill="1" applyBorder="1" applyAlignment="1">
      <alignment horizontal="center"/>
    </xf>
    <xf numFmtId="0" fontId="1" fillId="0" borderId="9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center" vertical="center"/>
    </xf>
    <xf numFmtId="0" fontId="1" fillId="0" borderId="7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/>
    </xf>
    <xf numFmtId="49" fontId="1" fillId="0" borderId="1" xfId="4" applyNumberFormat="1" applyFont="1" applyFill="1" applyBorder="1" applyAlignment="1">
      <alignment horizontal="center"/>
    </xf>
    <xf numFmtId="1" fontId="1" fillId="0" borderId="1" xfId="4" applyNumberFormat="1" applyFont="1" applyFill="1" applyBorder="1" applyAlignment="1">
      <alignment horizontal="center"/>
    </xf>
    <xf numFmtId="165" fontId="1" fillId="0" borderId="1" xfId="4" applyNumberFormat="1" applyFont="1" applyFill="1" applyBorder="1" applyAlignment="1">
      <alignment horizontal="center"/>
    </xf>
    <xf numFmtId="164" fontId="1" fillId="0" borderId="1" xfId="4" applyNumberFormat="1" applyFont="1" applyFill="1" applyBorder="1" applyAlignment="1">
      <alignment horizontal="center"/>
    </xf>
    <xf numFmtId="164" fontId="2" fillId="0" borderId="1" xfId="4" applyNumberFormat="1" applyFont="1" applyFill="1" applyBorder="1" applyAlignment="1">
      <alignment horizontal="center"/>
    </xf>
    <xf numFmtId="1" fontId="2" fillId="0" borderId="1" xfId="4" applyNumberFormat="1" applyFont="1" applyFill="1" applyBorder="1" applyAlignment="1">
      <alignment horizontal="center"/>
    </xf>
    <xf numFmtId="0" fontId="2" fillId="0" borderId="7" xfId="4" applyFont="1" applyFill="1" applyBorder="1" applyAlignment="1">
      <alignment horizontal="center"/>
    </xf>
    <xf numFmtId="164" fontId="2" fillId="0" borderId="7" xfId="4" applyNumberFormat="1" applyFont="1" applyFill="1" applyBorder="1" applyAlignment="1">
      <alignment horizontal="center"/>
    </xf>
    <xf numFmtId="0" fontId="2" fillId="0" borderId="1" xfId="4" applyFont="1" applyFill="1" applyBorder="1" applyAlignment="1">
      <alignment horizontal="center"/>
    </xf>
    <xf numFmtId="0" fontId="1" fillId="0" borderId="12" xfId="4" applyFont="1" applyFill="1" applyBorder="1" applyAlignment="1">
      <alignment horizontal="center"/>
    </xf>
    <xf numFmtId="164" fontId="1" fillId="0" borderId="50" xfId="4" applyNumberFormat="1" applyFont="1" applyFill="1" applyBorder="1" applyAlignment="1">
      <alignment horizontal="center"/>
    </xf>
    <xf numFmtId="0" fontId="1" fillId="0" borderId="60" xfId="4" applyFont="1" applyFill="1" applyBorder="1" applyAlignment="1">
      <alignment horizontal="center"/>
    </xf>
    <xf numFmtId="49" fontId="1" fillId="0" borderId="11" xfId="4" applyNumberFormat="1" applyFont="1" applyFill="1" applyBorder="1" applyAlignment="1">
      <alignment horizontal="center"/>
    </xf>
    <xf numFmtId="1" fontId="2" fillId="0" borderId="47" xfId="4" applyNumberFormat="1" applyFont="1" applyFill="1" applyBorder="1" applyAlignment="1">
      <alignment horizontal="center"/>
    </xf>
    <xf numFmtId="0" fontId="0" fillId="0" borderId="2" xfId="0" applyFill="1" applyBorder="1"/>
    <xf numFmtId="1" fontId="1" fillId="0" borderId="11" xfId="4" applyNumberFormat="1" applyFont="1" applyFill="1" applyBorder="1" applyAlignment="1">
      <alignment horizontal="center" vertical="center" wrapText="1"/>
    </xf>
    <xf numFmtId="164" fontId="1" fillId="0" borderId="45" xfId="4" applyNumberFormat="1" applyFont="1" applyFill="1" applyBorder="1" applyAlignment="1">
      <alignment horizontal="center" vertical="center" wrapText="1"/>
    </xf>
    <xf numFmtId="164" fontId="1" fillId="0" borderId="2" xfId="4" applyNumberFormat="1" applyFont="1" applyFill="1" applyBorder="1" applyAlignment="1">
      <alignment horizontal="center" vertical="center" wrapText="1"/>
    </xf>
    <xf numFmtId="0" fontId="1" fillId="0" borderId="2" xfId="4" applyFont="1" applyFill="1" applyBorder="1" applyAlignment="1">
      <alignment horizontal="center" vertical="center" wrapText="1"/>
    </xf>
    <xf numFmtId="2" fontId="1" fillId="0" borderId="2" xfId="4" applyNumberFormat="1" applyFont="1" applyFill="1" applyBorder="1" applyAlignment="1">
      <alignment horizontal="center" vertical="center" wrapText="1"/>
    </xf>
    <xf numFmtId="1" fontId="1" fillId="0" borderId="44" xfId="4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164" fontId="1" fillId="0" borderId="5" xfId="4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2" fontId="1" fillId="0" borderId="1" xfId="4" applyNumberFormat="1" applyFont="1" applyFill="1" applyBorder="1" applyAlignment="1">
      <alignment horizontal="center" vertical="center" wrapText="1"/>
    </xf>
    <xf numFmtId="165" fontId="2" fillId="0" borderId="7" xfId="4" applyNumberFormat="1" applyFont="1" applyFill="1" applyBorder="1" applyAlignment="1">
      <alignment horizontal="center"/>
    </xf>
    <xf numFmtId="1" fontId="2" fillId="0" borderId="58" xfId="4" applyNumberFormat="1" applyFont="1" applyFill="1" applyBorder="1" applyAlignment="1">
      <alignment horizontal="center" vertical="center" wrapText="1"/>
    </xf>
    <xf numFmtId="165" fontId="2" fillId="0" borderId="50" xfId="4" applyNumberFormat="1" applyFont="1" applyFill="1" applyBorder="1" applyAlignment="1">
      <alignment horizontal="center"/>
    </xf>
    <xf numFmtId="165" fontId="2" fillId="0" borderId="1" xfId="4" applyNumberFormat="1" applyFont="1" applyFill="1" applyBorder="1" applyAlignment="1">
      <alignment horizontal="center"/>
    </xf>
    <xf numFmtId="1" fontId="2" fillId="0" borderId="11" xfId="4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vertical="center"/>
    </xf>
    <xf numFmtId="164" fontId="1" fillId="0" borderId="4" xfId="0" applyNumberFormat="1" applyFont="1" applyFill="1" applyBorder="1" applyAlignment="1">
      <alignment horizontal="center" vertical="center"/>
    </xf>
    <xf numFmtId="164" fontId="1" fillId="0" borderId="2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 vertical="center"/>
    </xf>
    <xf numFmtId="1" fontId="1" fillId="0" borderId="4" xfId="0" applyNumberFormat="1" applyFont="1" applyFill="1" applyBorder="1" applyAlignment="1">
      <alignment horizontal="center" vertical="center"/>
    </xf>
    <xf numFmtId="1" fontId="1" fillId="0" borderId="7" xfId="0" applyNumberFormat="1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/>
    <xf numFmtId="1" fontId="2" fillId="0" borderId="1" xfId="0" applyNumberFormat="1" applyFont="1" applyFill="1" applyBorder="1" applyAlignment="1">
      <alignment horizontal="center"/>
    </xf>
    <xf numFmtId="0" fontId="1" fillId="0" borderId="22" xfId="0" applyFont="1" applyFill="1" applyBorder="1" applyAlignment="1"/>
    <xf numFmtId="0" fontId="1" fillId="0" borderId="22" xfId="0" applyFont="1" applyFill="1" applyBorder="1" applyAlignment="1">
      <alignment horizontal="right"/>
    </xf>
    <xf numFmtId="1" fontId="2" fillId="0" borderId="0" xfId="0" applyNumberFormat="1" applyFont="1" applyFill="1"/>
    <xf numFmtId="0" fontId="1" fillId="0" borderId="1" xfId="3" applyFont="1" applyFill="1" applyBorder="1" applyAlignment="1">
      <alignment vertical="center" wrapText="1"/>
    </xf>
    <xf numFmtId="0" fontId="1" fillId="0" borderId="10" xfId="3" applyFont="1" applyFill="1" applyBorder="1" applyAlignment="1">
      <alignment horizontal="center" vertical="center" wrapText="1"/>
    </xf>
    <xf numFmtId="165" fontId="1" fillId="0" borderId="2" xfId="3" applyNumberFormat="1" applyFill="1" applyBorder="1" applyAlignment="1">
      <alignment horizontal="center" vertical="center"/>
    </xf>
    <xf numFmtId="165" fontId="1" fillId="0" borderId="15" xfId="3" applyNumberFormat="1" applyFill="1" applyBorder="1" applyAlignment="1">
      <alignment horizontal="center" vertical="center"/>
    </xf>
    <xf numFmtId="1" fontId="2" fillId="0" borderId="54" xfId="3" applyNumberFormat="1" applyFont="1" applyFill="1" applyBorder="1" applyAlignment="1">
      <alignment horizontal="center" vertical="center" wrapText="1"/>
    </xf>
    <xf numFmtId="0" fontId="6" fillId="0" borderId="14" xfId="3" applyFont="1" applyFill="1" applyBorder="1" applyAlignment="1">
      <alignment horizontal="center" vertical="center" wrapText="1"/>
    </xf>
    <xf numFmtId="0" fontId="6" fillId="0" borderId="5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10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6" fillId="0" borderId="3" xfId="3" applyFont="1" applyFill="1" applyBorder="1" applyAlignment="1">
      <alignment horizontal="center" vertical="center"/>
    </xf>
    <xf numFmtId="49" fontId="6" fillId="0" borderId="7" xfId="3" applyNumberFormat="1" applyFont="1" applyFill="1" applyBorder="1" applyAlignment="1">
      <alignment horizontal="center"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0" fontId="1" fillId="0" borderId="33" xfId="4" applyFont="1" applyFill="1" applyBorder="1" applyAlignment="1">
      <alignment horizontal="center" vertical="center"/>
    </xf>
    <xf numFmtId="0" fontId="1" fillId="0" borderId="35" xfId="4" applyFont="1" applyFill="1" applyBorder="1" applyAlignment="1">
      <alignment horizontal="center" vertical="center"/>
    </xf>
    <xf numFmtId="0" fontId="1" fillId="0" borderId="39" xfId="4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/>
    </xf>
    <xf numFmtId="0" fontId="2" fillId="0" borderId="56" xfId="0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0" fontId="2" fillId="0" borderId="57" xfId="0" applyFont="1" applyFill="1" applyBorder="1" applyAlignment="1">
      <alignment horizontal="center"/>
    </xf>
    <xf numFmtId="164" fontId="2" fillId="0" borderId="0" xfId="4" applyNumberFormat="1" applyFont="1" applyFill="1" applyAlignment="1">
      <alignment horizontal="left"/>
    </xf>
    <xf numFmtId="164" fontId="2" fillId="0" borderId="0" xfId="4" applyNumberFormat="1" applyFont="1" applyFill="1" applyBorder="1" applyAlignment="1">
      <alignment horizontal="left"/>
    </xf>
    <xf numFmtId="0" fontId="1" fillId="0" borderId="28" xfId="4" applyFont="1" applyFill="1" applyBorder="1" applyAlignment="1">
      <alignment horizontal="center"/>
    </xf>
    <xf numFmtId="0" fontId="1" fillId="0" borderId="29" xfId="4" applyFont="1" applyFill="1" applyBorder="1" applyAlignment="1">
      <alignment horizontal="center"/>
    </xf>
    <xf numFmtId="0" fontId="1" fillId="0" borderId="46" xfId="4" applyFont="1" applyFill="1" applyBorder="1" applyAlignment="1">
      <alignment horizontal="center"/>
    </xf>
    <xf numFmtId="0" fontId="1" fillId="0" borderId="32" xfId="4" applyFont="1" applyFill="1" applyBorder="1" applyAlignment="1">
      <alignment horizontal="center"/>
    </xf>
    <xf numFmtId="0" fontId="1" fillId="0" borderId="18" xfId="4" applyFont="1" applyFill="1" applyBorder="1" applyAlignment="1">
      <alignment horizontal="center"/>
    </xf>
    <xf numFmtId="0" fontId="1" fillId="0" borderId="17" xfId="4" applyFont="1" applyFill="1" applyBorder="1" applyAlignment="1">
      <alignment horizontal="center"/>
    </xf>
    <xf numFmtId="0" fontId="1" fillId="0" borderId="19" xfId="4" applyFont="1" applyFill="1" applyBorder="1" applyAlignment="1">
      <alignment horizontal="center"/>
    </xf>
    <xf numFmtId="0" fontId="1" fillId="0" borderId="20" xfId="4" applyFont="1" applyFill="1" applyBorder="1" applyAlignment="1">
      <alignment horizontal="center"/>
    </xf>
    <xf numFmtId="0" fontId="1" fillId="0" borderId="5" xfId="4" applyFont="1" applyFill="1" applyBorder="1" applyAlignment="1">
      <alignment horizontal="center"/>
    </xf>
    <xf numFmtId="0" fontId="1" fillId="0" borderId="7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 vertical="center"/>
    </xf>
    <xf numFmtId="0" fontId="1" fillId="0" borderId="21" xfId="4" applyFont="1" applyFill="1" applyBorder="1" applyAlignment="1">
      <alignment horizontal="center" vertical="center" wrapText="1"/>
    </xf>
    <xf numFmtId="0" fontId="1" fillId="0" borderId="49" xfId="4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" fillId="0" borderId="0" xfId="3" applyFont="1" applyFill="1" applyAlignment="1">
      <alignment horizontal="left"/>
    </xf>
    <xf numFmtId="0" fontId="1" fillId="0" borderId="7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1" xfId="3" applyFill="1" applyBorder="1" applyAlignment="1">
      <alignment horizontal="center" vertical="center" wrapText="1"/>
    </xf>
    <xf numFmtId="0" fontId="1" fillId="0" borderId="7" xfId="3" applyFill="1" applyBorder="1" applyAlignment="1">
      <alignment horizontal="center" vertical="center" wrapText="1"/>
    </xf>
    <xf numFmtId="0" fontId="1" fillId="0" borderId="3" xfId="3" applyFill="1" applyBorder="1" applyAlignment="1">
      <alignment horizontal="center" vertical="center" wrapText="1"/>
    </xf>
    <xf numFmtId="0" fontId="1" fillId="0" borderId="4" xfId="3" applyFill="1" applyBorder="1" applyAlignment="1">
      <alignment horizontal="center" vertical="center" wrapText="1"/>
    </xf>
    <xf numFmtId="0" fontId="1" fillId="0" borderId="10" xfId="3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3" fillId="0" borderId="40" xfId="3" applyFont="1" applyFill="1" applyBorder="1" applyAlignment="1">
      <alignment horizontal="center" vertical="center" wrapText="1"/>
    </xf>
    <xf numFmtId="0" fontId="3" fillId="0" borderId="42" xfId="3" applyFont="1" applyFill="1" applyBorder="1" applyAlignment="1">
      <alignment horizontal="center" vertical="center" wrapText="1"/>
    </xf>
    <xf numFmtId="0" fontId="3" fillId="0" borderId="43" xfId="3" applyFont="1" applyFill="1" applyBorder="1" applyAlignment="1">
      <alignment horizontal="center" vertical="center" wrapText="1"/>
    </xf>
    <xf numFmtId="0" fontId="4" fillId="0" borderId="41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38" xfId="3" applyFont="1" applyFill="1" applyBorder="1" applyAlignment="1">
      <alignment horizontal="center" vertical="center" wrapText="1"/>
    </xf>
    <xf numFmtId="0" fontId="4" fillId="0" borderId="33" xfId="3" applyFont="1" applyFill="1" applyBorder="1" applyAlignment="1">
      <alignment horizontal="center" vertical="center"/>
    </xf>
    <xf numFmtId="0" fontId="4" fillId="0" borderId="35" xfId="3" applyFont="1" applyFill="1" applyBorder="1" applyAlignment="1">
      <alignment horizontal="center" vertical="center"/>
    </xf>
    <xf numFmtId="0" fontId="4" fillId="0" borderId="39" xfId="3" applyFont="1" applyFill="1" applyBorder="1" applyAlignment="1">
      <alignment horizontal="center" vertical="center"/>
    </xf>
    <xf numFmtId="0" fontId="4" fillId="0" borderId="31" xfId="3" applyFont="1" applyFill="1" applyBorder="1" applyAlignment="1">
      <alignment horizontal="center" vertical="center"/>
    </xf>
    <xf numFmtId="0" fontId="4" fillId="0" borderId="32" xfId="3" applyFont="1" applyFill="1" applyBorder="1" applyAlignment="1">
      <alignment horizontal="center" vertical="center"/>
    </xf>
    <xf numFmtId="0" fontId="4" fillId="0" borderId="30" xfId="3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2" xfId="3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18" fillId="0" borderId="27" xfId="3" applyFont="1" applyFill="1" applyBorder="1" applyAlignment="1">
      <alignment horizontal="center" vertical="center"/>
    </xf>
    <xf numFmtId="0" fontId="18" fillId="0" borderId="26" xfId="3" applyFont="1" applyFill="1" applyBorder="1" applyAlignment="1">
      <alignment horizontal="center" vertical="center"/>
    </xf>
  </cellXfs>
  <cellStyles count="6">
    <cellStyle name="Normaallaad" xfId="0" builtinId="0"/>
    <cellStyle name="Normaallaad 2" xfId="1" xr:uid="{00000000-0005-0000-0000-000001000000}"/>
    <cellStyle name="Normaallaad 3" xfId="2" xr:uid="{00000000-0005-0000-0000-000002000000}"/>
    <cellStyle name="Normaallaad 4" xfId="3" xr:uid="{00000000-0005-0000-0000-000003000000}"/>
    <cellStyle name="Normaallaad 5" xfId="4" xr:uid="{00000000-0005-0000-0000-000004000000}"/>
    <cellStyle name="Normal_parkl, tolmut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/>
  </sheetViews>
  <sheetFormatPr defaultColWidth="9.140625" defaultRowHeight="12.75" x14ac:dyDescent="0.2"/>
  <cols>
    <col min="1" max="1" width="6" style="2" customWidth="1"/>
    <col min="2" max="5" width="9.140625" style="2"/>
    <col min="6" max="6" width="24.140625" style="2" customWidth="1"/>
    <col min="7" max="7" width="57.140625" style="2" customWidth="1"/>
    <col min="8" max="16384" width="9.140625" style="2"/>
  </cols>
  <sheetData>
    <row r="1" spans="1:7" ht="18" x14ac:dyDescent="0.25">
      <c r="A1" s="3" t="s">
        <v>25</v>
      </c>
      <c r="B1" s="6"/>
      <c r="C1" s="5"/>
      <c r="D1" s="5"/>
      <c r="E1" s="5"/>
      <c r="F1" s="5"/>
      <c r="G1" s="7"/>
    </row>
    <row r="2" spans="1:7" x14ac:dyDescent="0.2">
      <c r="A2" s="3" t="s">
        <v>48</v>
      </c>
      <c r="B2" s="5"/>
      <c r="C2" s="5"/>
      <c r="D2" s="5"/>
      <c r="E2" s="5"/>
      <c r="F2" s="5"/>
      <c r="G2" s="5"/>
    </row>
    <row r="3" spans="1:7" x14ac:dyDescent="0.2">
      <c r="A3" s="3"/>
      <c r="B3" s="5"/>
      <c r="C3" s="5"/>
      <c r="D3" s="5"/>
      <c r="E3" s="5"/>
      <c r="F3" s="5"/>
      <c r="G3" s="5"/>
    </row>
    <row r="4" spans="1:7" x14ac:dyDescent="0.2">
      <c r="A4" s="8"/>
      <c r="B4" s="8"/>
      <c r="C4" s="8"/>
      <c r="D4" s="8"/>
      <c r="E4" s="8"/>
      <c r="F4" s="8"/>
      <c r="G4" s="8"/>
    </row>
    <row r="5" spans="1:7" x14ac:dyDescent="0.2">
      <c r="A5" s="18" t="s">
        <v>65</v>
      </c>
      <c r="B5" s="5"/>
      <c r="C5" s="5"/>
      <c r="D5" s="5"/>
      <c r="E5" s="5"/>
      <c r="F5" s="41"/>
      <c r="G5" s="19"/>
    </row>
    <row r="6" spans="1:7" x14ac:dyDescent="0.2">
      <c r="A6" s="3"/>
      <c r="B6" s="5"/>
      <c r="C6" s="5"/>
      <c r="D6" s="5"/>
      <c r="E6" s="5"/>
      <c r="F6" s="5"/>
      <c r="G6" s="65"/>
    </row>
    <row r="7" spans="1:7" x14ac:dyDescent="0.2">
      <c r="A7" s="158" t="s">
        <v>5</v>
      </c>
      <c r="B7" s="161" t="s">
        <v>2</v>
      </c>
      <c r="C7" s="161"/>
      <c r="D7" s="161"/>
      <c r="E7" s="161"/>
      <c r="F7" s="164" t="s">
        <v>94</v>
      </c>
      <c r="G7" s="162" t="s">
        <v>10</v>
      </c>
    </row>
    <row r="8" spans="1:7" ht="27" customHeight="1" x14ac:dyDescent="0.2">
      <c r="A8" s="159"/>
      <c r="B8" s="161" t="s">
        <v>0</v>
      </c>
      <c r="C8" s="161"/>
      <c r="D8" s="161" t="s">
        <v>1</v>
      </c>
      <c r="E8" s="161"/>
      <c r="F8" s="165"/>
      <c r="G8" s="162"/>
    </row>
    <row r="9" spans="1:7" ht="13.5" thickBot="1" x14ac:dyDescent="0.25">
      <c r="A9" s="160"/>
      <c r="B9" s="21" t="s">
        <v>12</v>
      </c>
      <c r="C9" s="21" t="s">
        <v>13</v>
      </c>
      <c r="D9" s="21" t="s">
        <v>12</v>
      </c>
      <c r="E9" s="21" t="s">
        <v>13</v>
      </c>
      <c r="F9" s="82" t="s">
        <v>95</v>
      </c>
      <c r="G9" s="163"/>
    </row>
    <row r="10" spans="1:7" ht="26.25" customHeight="1" thickTop="1" x14ac:dyDescent="0.2">
      <c r="A10" s="72">
        <v>1</v>
      </c>
      <c r="B10" s="71"/>
      <c r="C10" s="71"/>
      <c r="D10" s="78">
        <v>3</v>
      </c>
      <c r="E10" s="71">
        <v>3.0880000000000001</v>
      </c>
      <c r="F10" s="76" t="s">
        <v>66</v>
      </c>
      <c r="G10" s="79" t="s">
        <v>68</v>
      </c>
    </row>
    <row r="11" spans="1:7" ht="26.25" customHeight="1" x14ac:dyDescent="0.2">
      <c r="A11" s="80">
        <v>2</v>
      </c>
      <c r="B11" s="80">
        <v>3.0880000000000001</v>
      </c>
      <c r="C11" s="80">
        <v>5.7830000000000004</v>
      </c>
      <c r="D11" s="80"/>
      <c r="E11" s="80"/>
      <c r="F11" s="156" t="s">
        <v>67</v>
      </c>
      <c r="G11" s="157"/>
    </row>
    <row r="12" spans="1:7" ht="25.5" customHeight="1" x14ac:dyDescent="0.2">
      <c r="A12" s="80">
        <v>3</v>
      </c>
      <c r="B12" s="81"/>
      <c r="C12" s="80"/>
      <c r="D12" s="80">
        <v>3.0880000000000001</v>
      </c>
      <c r="E12" s="80">
        <v>5.7830000000000004</v>
      </c>
      <c r="F12" s="156" t="s">
        <v>67</v>
      </c>
      <c r="G12" s="157"/>
    </row>
  </sheetData>
  <mergeCells count="8">
    <mergeCell ref="F11:G11"/>
    <mergeCell ref="F12:G12"/>
    <mergeCell ref="A7:A9"/>
    <mergeCell ref="B7:E7"/>
    <mergeCell ref="G7:G9"/>
    <mergeCell ref="B8:C8"/>
    <mergeCell ref="D8:E8"/>
    <mergeCell ref="F7:F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workbookViewId="0">
      <selection sqref="A1:B1"/>
    </sheetView>
  </sheetViews>
  <sheetFormatPr defaultRowHeight="12.75" x14ac:dyDescent="0.2"/>
  <cols>
    <col min="1" max="6" width="9.140625" style="2"/>
    <col min="7" max="7" width="53.7109375" style="2" bestFit="1" customWidth="1"/>
    <col min="8" max="16384" width="9.140625" style="2"/>
  </cols>
  <sheetData>
    <row r="1" spans="1:8" x14ac:dyDescent="0.2">
      <c r="A1" s="173" t="s">
        <v>26</v>
      </c>
      <c r="B1" s="173"/>
      <c r="C1" s="23"/>
      <c r="D1" s="24"/>
      <c r="E1" s="24"/>
      <c r="F1" s="23"/>
      <c r="G1" s="25"/>
    </row>
    <row r="2" spans="1:8" x14ac:dyDescent="0.2">
      <c r="A2" s="174" t="s">
        <v>40</v>
      </c>
      <c r="B2" s="174"/>
      <c r="C2" s="174"/>
      <c r="D2" s="24"/>
      <c r="E2" s="24"/>
      <c r="F2" s="23"/>
      <c r="G2" s="25"/>
    </row>
    <row r="3" spans="1:8" x14ac:dyDescent="0.2">
      <c r="A3" s="26"/>
      <c r="B3" s="26"/>
      <c r="C3" s="26"/>
      <c r="D3" s="24"/>
      <c r="E3" s="24"/>
      <c r="F3" s="23"/>
      <c r="G3" s="25"/>
    </row>
    <row r="5" spans="1:8" x14ac:dyDescent="0.2">
      <c r="A5" s="18" t="s">
        <v>65</v>
      </c>
      <c r="B5" s="27"/>
      <c r="C5" s="28"/>
      <c r="D5" s="28"/>
      <c r="E5" s="28"/>
      <c r="F5" s="28"/>
      <c r="G5" s="29"/>
    </row>
    <row r="6" spans="1:8" ht="13.5" thickBot="1" x14ac:dyDescent="0.25">
      <c r="A6" s="3"/>
      <c r="B6" s="27"/>
      <c r="C6" s="28"/>
      <c r="D6" s="28"/>
      <c r="E6" s="28"/>
      <c r="F6" s="28"/>
      <c r="G6" s="29"/>
    </row>
    <row r="7" spans="1:8" x14ac:dyDescent="0.2">
      <c r="A7" s="175" t="s">
        <v>8</v>
      </c>
      <c r="B7" s="176"/>
      <c r="C7" s="177"/>
      <c r="D7" s="178" t="s">
        <v>9</v>
      </c>
      <c r="E7" s="176"/>
      <c r="F7" s="176"/>
      <c r="G7" s="166" t="s">
        <v>10</v>
      </c>
    </row>
    <row r="8" spans="1:8" x14ac:dyDescent="0.2">
      <c r="A8" s="30" t="s">
        <v>12</v>
      </c>
      <c r="B8" s="39" t="s">
        <v>13</v>
      </c>
      <c r="C8" s="40" t="s">
        <v>14</v>
      </c>
      <c r="D8" s="37" t="s">
        <v>12</v>
      </c>
      <c r="E8" s="31" t="s">
        <v>13</v>
      </c>
      <c r="F8" s="31" t="s">
        <v>14</v>
      </c>
      <c r="G8" s="167"/>
    </row>
    <row r="9" spans="1:8" ht="13.5" thickBot="1" x14ac:dyDescent="0.25">
      <c r="A9" s="32" t="s">
        <v>15</v>
      </c>
      <c r="B9" s="33" t="s">
        <v>15</v>
      </c>
      <c r="C9" s="34" t="s">
        <v>7</v>
      </c>
      <c r="D9" s="35" t="s">
        <v>15</v>
      </c>
      <c r="E9" s="33" t="s">
        <v>15</v>
      </c>
      <c r="F9" s="33" t="s">
        <v>7</v>
      </c>
      <c r="G9" s="168"/>
    </row>
    <row r="10" spans="1:8" x14ac:dyDescent="0.2">
      <c r="A10" s="83">
        <v>3.2</v>
      </c>
      <c r="B10" s="11">
        <v>3.71</v>
      </c>
      <c r="C10" s="84">
        <f t="shared" ref="C10" si="0">(B10-A10)*1000</f>
        <v>509.99999999999977</v>
      </c>
      <c r="D10" s="85" t="s">
        <v>46</v>
      </c>
      <c r="E10" s="86" t="s">
        <v>46</v>
      </c>
      <c r="F10" s="87" t="s">
        <v>46</v>
      </c>
      <c r="G10" s="88" t="s">
        <v>69</v>
      </c>
      <c r="H10" s="8"/>
    </row>
    <row r="11" spans="1:8" x14ac:dyDescent="0.2">
      <c r="A11" s="89" t="s">
        <v>46</v>
      </c>
      <c r="B11" s="89" t="s">
        <v>46</v>
      </c>
      <c r="C11" s="84" t="s">
        <v>46</v>
      </c>
      <c r="D11" s="37">
        <v>4.05</v>
      </c>
      <c r="E11" s="66">
        <v>4.2149999999999999</v>
      </c>
      <c r="F11" s="87">
        <f t="shared" ref="F11:F14" si="1">(E11-D11)*1000</f>
        <v>165.00000000000003</v>
      </c>
      <c r="G11" s="88" t="s">
        <v>70</v>
      </c>
    </row>
    <row r="12" spans="1:8" x14ac:dyDescent="0.2">
      <c r="A12" s="89" t="s">
        <v>46</v>
      </c>
      <c r="B12" s="89" t="s">
        <v>46</v>
      </c>
      <c r="C12" s="84" t="s">
        <v>46</v>
      </c>
      <c r="D12" s="37">
        <v>5.03</v>
      </c>
      <c r="E12" s="66">
        <v>5.14</v>
      </c>
      <c r="F12" s="87">
        <f t="shared" si="1"/>
        <v>109.99999999999943</v>
      </c>
      <c r="G12" s="88" t="s">
        <v>70</v>
      </c>
    </row>
    <row r="13" spans="1:8" x14ac:dyDescent="0.2">
      <c r="A13" s="89" t="s">
        <v>46</v>
      </c>
      <c r="B13" s="89" t="s">
        <v>46</v>
      </c>
      <c r="C13" s="84" t="s">
        <v>46</v>
      </c>
      <c r="D13" s="37">
        <v>5.3049999999999997</v>
      </c>
      <c r="E13" s="66">
        <v>5.43</v>
      </c>
      <c r="F13" s="87">
        <f t="shared" si="1"/>
        <v>125</v>
      </c>
      <c r="G13" s="88" t="s">
        <v>70</v>
      </c>
    </row>
    <row r="14" spans="1:8" ht="13.5" thickBot="1" x14ac:dyDescent="0.25">
      <c r="A14" s="89" t="s">
        <v>46</v>
      </c>
      <c r="B14" s="89" t="s">
        <v>46</v>
      </c>
      <c r="C14" s="84" t="s">
        <v>46</v>
      </c>
      <c r="D14" s="37">
        <v>5.4550000000000001</v>
      </c>
      <c r="E14" s="66">
        <v>5.63</v>
      </c>
      <c r="F14" s="87">
        <f t="shared" si="1"/>
        <v>174.99999999999983</v>
      </c>
      <c r="G14" s="88" t="s">
        <v>70</v>
      </c>
      <c r="H14" s="69"/>
    </row>
    <row r="15" spans="1:8" ht="13.5" thickBot="1" x14ac:dyDescent="0.25">
      <c r="A15" s="90"/>
      <c r="B15" s="91" t="s">
        <v>18</v>
      </c>
      <c r="C15" s="92">
        <f>SUM(C10:C14)</f>
        <v>509.99999999999977</v>
      </c>
      <c r="D15" s="93"/>
      <c r="E15" s="94"/>
      <c r="F15" s="95">
        <f>SUM(F11:F14)</f>
        <v>574.99999999999932</v>
      </c>
      <c r="G15" s="96"/>
    </row>
    <row r="16" spans="1:8" ht="13.5" thickBot="1" x14ac:dyDescent="0.25">
      <c r="B16" s="169" t="s">
        <v>53</v>
      </c>
      <c r="C16" s="170"/>
      <c r="D16" s="171">
        <f>C15+F15</f>
        <v>1084.9999999999991</v>
      </c>
      <c r="E16" s="172"/>
      <c r="F16" s="170"/>
    </row>
    <row r="18" spans="1:1" x14ac:dyDescent="0.2">
      <c r="A18" s="36"/>
    </row>
  </sheetData>
  <mergeCells count="7">
    <mergeCell ref="G7:G9"/>
    <mergeCell ref="B16:C16"/>
    <mergeCell ref="D16:F16"/>
    <mergeCell ref="A1:B1"/>
    <mergeCell ref="A2:C2"/>
    <mergeCell ref="A7:C7"/>
    <mergeCell ref="D7:F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5"/>
  <sheetViews>
    <sheetView zoomScaleNormal="100" workbookViewId="0"/>
  </sheetViews>
  <sheetFormatPr defaultRowHeight="12.75" x14ac:dyDescent="0.2"/>
  <cols>
    <col min="1" max="10" width="9.140625" style="2"/>
    <col min="11" max="11" width="40" style="2" customWidth="1"/>
    <col min="12" max="12" width="10.7109375" style="2" customWidth="1"/>
    <col min="13" max="16384" width="9.140625" style="2"/>
  </cols>
  <sheetData>
    <row r="1" spans="1:11" ht="18" customHeight="1" x14ac:dyDescent="0.2">
      <c r="A1" s="27" t="s">
        <v>27</v>
      </c>
      <c r="B1" s="27"/>
      <c r="C1" s="28"/>
      <c r="D1" s="28"/>
      <c r="E1" s="28"/>
      <c r="F1" s="28"/>
      <c r="G1" s="28"/>
      <c r="H1" s="28"/>
      <c r="I1" s="28"/>
      <c r="J1" s="28"/>
      <c r="K1" s="29"/>
    </row>
    <row r="2" spans="1:11" x14ac:dyDescent="0.2">
      <c r="A2" s="27" t="s">
        <v>31</v>
      </c>
      <c r="B2" s="27"/>
      <c r="C2" s="28"/>
      <c r="D2" s="28"/>
      <c r="E2" s="28"/>
      <c r="F2" s="28"/>
      <c r="G2" s="28"/>
      <c r="H2" s="28"/>
      <c r="I2" s="28"/>
      <c r="J2" s="28"/>
      <c r="K2" s="29"/>
    </row>
    <row r="3" spans="1:11" x14ac:dyDescent="0.2">
      <c r="A3" s="27"/>
      <c r="B3" s="27"/>
      <c r="C3" s="28"/>
      <c r="D3" s="28"/>
      <c r="E3" s="28"/>
      <c r="F3" s="28"/>
      <c r="G3" s="28"/>
      <c r="H3" s="28"/>
      <c r="I3" s="28"/>
      <c r="J3" s="28"/>
      <c r="K3" s="29"/>
    </row>
    <row r="7" spans="1:11" x14ac:dyDescent="0.2">
      <c r="A7" s="18" t="s">
        <v>65</v>
      </c>
      <c r="B7" s="27"/>
      <c r="C7" s="28"/>
      <c r="D7" s="28"/>
      <c r="E7" s="28"/>
      <c r="F7" s="28"/>
      <c r="G7" s="28"/>
      <c r="H7" s="28"/>
      <c r="I7" s="28"/>
      <c r="J7" s="28"/>
      <c r="K7" s="29"/>
    </row>
    <row r="8" spans="1:11" x14ac:dyDescent="0.2">
      <c r="A8" s="3"/>
      <c r="B8" s="27"/>
      <c r="C8" s="28"/>
      <c r="D8" s="28"/>
      <c r="E8" s="28"/>
      <c r="F8" s="28"/>
      <c r="G8" s="28"/>
      <c r="H8" s="28"/>
      <c r="I8" s="28"/>
      <c r="J8" s="28"/>
      <c r="K8" s="29"/>
    </row>
    <row r="9" spans="1:11" x14ac:dyDescent="0.2">
      <c r="A9" s="179" t="s">
        <v>8</v>
      </c>
      <c r="B9" s="180"/>
      <c r="C9" s="180"/>
      <c r="D9" s="180"/>
      <c r="E9" s="181"/>
      <c r="F9" s="182" t="s">
        <v>9</v>
      </c>
      <c r="G9" s="180"/>
      <c r="H9" s="180"/>
      <c r="I9" s="180"/>
      <c r="J9" s="183"/>
      <c r="K9" s="184" t="s">
        <v>10</v>
      </c>
    </row>
    <row r="10" spans="1:11" x14ac:dyDescent="0.2">
      <c r="A10" s="97" t="s">
        <v>12</v>
      </c>
      <c r="B10" s="98" t="s">
        <v>13</v>
      </c>
      <c r="C10" s="99" t="s">
        <v>14</v>
      </c>
      <c r="D10" s="98" t="s">
        <v>39</v>
      </c>
      <c r="E10" s="100" t="s">
        <v>6</v>
      </c>
      <c r="F10" s="101" t="s">
        <v>12</v>
      </c>
      <c r="G10" s="102" t="s">
        <v>13</v>
      </c>
      <c r="H10" s="98" t="s">
        <v>14</v>
      </c>
      <c r="I10" s="102" t="s">
        <v>39</v>
      </c>
      <c r="J10" s="103" t="s">
        <v>6</v>
      </c>
      <c r="K10" s="185"/>
    </row>
    <row r="11" spans="1:11" x14ac:dyDescent="0.2">
      <c r="A11" s="97" t="s">
        <v>15</v>
      </c>
      <c r="B11" s="104" t="s">
        <v>15</v>
      </c>
      <c r="C11" s="99" t="s">
        <v>7</v>
      </c>
      <c r="D11" s="104" t="s">
        <v>16</v>
      </c>
      <c r="E11" s="116" t="s">
        <v>17</v>
      </c>
      <c r="F11" s="114" t="s">
        <v>15</v>
      </c>
      <c r="G11" s="99" t="s">
        <v>15</v>
      </c>
      <c r="H11" s="104" t="s">
        <v>7</v>
      </c>
      <c r="I11" s="99" t="s">
        <v>16</v>
      </c>
      <c r="J11" s="104" t="s">
        <v>17</v>
      </c>
      <c r="K11" s="185"/>
    </row>
    <row r="12" spans="1:11" ht="51" x14ac:dyDescent="0.2">
      <c r="A12" s="105" t="s">
        <v>46</v>
      </c>
      <c r="B12" s="105" t="s">
        <v>46</v>
      </c>
      <c r="C12" s="105" t="s">
        <v>46</v>
      </c>
      <c r="D12" s="105" t="s">
        <v>46</v>
      </c>
      <c r="E12" s="117" t="s">
        <v>46</v>
      </c>
      <c r="F12" s="37">
        <v>3</v>
      </c>
      <c r="G12" s="66">
        <v>3.0880000000000001</v>
      </c>
      <c r="H12" s="106">
        <f t="shared" ref="H12" si="0">(G12-F12)*1000</f>
        <v>88.000000000000085</v>
      </c>
      <c r="I12" s="107">
        <v>1.5</v>
      </c>
      <c r="J12" s="106">
        <f>I12*H12</f>
        <v>132.00000000000011</v>
      </c>
      <c r="K12" s="88" t="s">
        <v>72</v>
      </c>
    </row>
    <row r="13" spans="1:11" ht="25.5" x14ac:dyDescent="0.2">
      <c r="A13" s="105" t="s">
        <v>46</v>
      </c>
      <c r="B13" s="105" t="s">
        <v>46</v>
      </c>
      <c r="C13" s="105" t="s">
        <v>46</v>
      </c>
      <c r="D13" s="105" t="s">
        <v>46</v>
      </c>
      <c r="E13" s="117" t="s">
        <v>46</v>
      </c>
      <c r="F13" s="37">
        <v>3.0880000000000001</v>
      </c>
      <c r="G13" s="66">
        <v>3.82</v>
      </c>
      <c r="H13" s="106">
        <f t="shared" ref="H13" si="1">(G13-F13)*1000</f>
        <v>731.99999999999977</v>
      </c>
      <c r="I13" s="66">
        <v>0.75</v>
      </c>
      <c r="J13" s="106">
        <f t="shared" ref="J13" si="2">I13*H13</f>
        <v>548.99999999999977</v>
      </c>
      <c r="K13" s="88" t="s">
        <v>71</v>
      </c>
    </row>
    <row r="14" spans="1:11" ht="13.5" thickBot="1" x14ac:dyDescent="0.25">
      <c r="A14" s="108"/>
      <c r="B14" s="109" t="s">
        <v>18</v>
      </c>
      <c r="C14" s="110">
        <f>SUM(C12:C13)</f>
        <v>0</v>
      </c>
      <c r="D14" s="111"/>
      <c r="E14" s="118">
        <f>SUM(E12:E13)</f>
        <v>0</v>
      </c>
      <c r="F14" s="115"/>
      <c r="G14" s="112"/>
      <c r="H14" s="110">
        <f>SUM(H12:H13)</f>
        <v>819.99999999999989</v>
      </c>
      <c r="I14" s="113"/>
      <c r="J14" s="110">
        <f>SUM(J12:J13)</f>
        <v>680.99999999999989</v>
      </c>
      <c r="K14" s="31"/>
    </row>
    <row r="15" spans="1:11" ht="13.5" thickBot="1" x14ac:dyDescent="0.25">
      <c r="D15" s="169" t="s">
        <v>54</v>
      </c>
      <c r="E15" s="170"/>
      <c r="F15" s="171">
        <f>E14+J14</f>
        <v>680.99999999999989</v>
      </c>
      <c r="G15" s="170"/>
    </row>
  </sheetData>
  <mergeCells count="5">
    <mergeCell ref="A9:E9"/>
    <mergeCell ref="F9:J9"/>
    <mergeCell ref="K9:K11"/>
    <mergeCell ref="D15:E15"/>
    <mergeCell ref="F15:G15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21"/>
  <sheetViews>
    <sheetView workbookViewId="0"/>
  </sheetViews>
  <sheetFormatPr defaultRowHeight="12.75" x14ac:dyDescent="0.2"/>
  <cols>
    <col min="1" max="10" width="9.140625" style="2"/>
    <col min="11" max="11" width="83.42578125" style="2" customWidth="1"/>
    <col min="12" max="16384" width="9.140625" style="2"/>
  </cols>
  <sheetData>
    <row r="1" spans="1:11" x14ac:dyDescent="0.2">
      <c r="A1" s="18" t="s">
        <v>28</v>
      </c>
      <c r="B1" s="18"/>
      <c r="C1" s="18"/>
    </row>
    <row r="2" spans="1:11" x14ac:dyDescent="0.2">
      <c r="A2" s="18" t="s">
        <v>100</v>
      </c>
      <c r="B2" s="18"/>
      <c r="C2" s="18"/>
    </row>
    <row r="3" spans="1:11" x14ac:dyDescent="0.2">
      <c r="A3" s="18"/>
      <c r="B3" s="18"/>
      <c r="C3" s="18"/>
    </row>
    <row r="5" spans="1:11" x14ac:dyDescent="0.2">
      <c r="A5" s="18" t="s">
        <v>65</v>
      </c>
      <c r="B5" s="27"/>
      <c r="C5" s="28"/>
      <c r="D5" s="28"/>
      <c r="E5" s="28"/>
      <c r="F5" s="28"/>
      <c r="G5" s="28"/>
      <c r="H5" s="28"/>
      <c r="I5" s="28"/>
      <c r="J5" s="38"/>
      <c r="K5" s="29"/>
    </row>
    <row r="6" spans="1:11" ht="13.5" thickBot="1" x14ac:dyDescent="0.25">
      <c r="A6" s="3"/>
      <c r="B6" s="27"/>
      <c r="C6" s="28"/>
      <c r="D6" s="28"/>
      <c r="E6" s="28"/>
      <c r="F6" s="28"/>
      <c r="G6" s="28"/>
      <c r="H6" s="28"/>
      <c r="I6" s="28"/>
      <c r="J6" s="28"/>
      <c r="K6" s="29"/>
    </row>
    <row r="7" spans="1:11" x14ac:dyDescent="0.2">
      <c r="A7" s="175" t="s">
        <v>8</v>
      </c>
      <c r="B7" s="176"/>
      <c r="C7" s="176"/>
      <c r="D7" s="176"/>
      <c r="E7" s="177"/>
      <c r="F7" s="176" t="s">
        <v>9</v>
      </c>
      <c r="G7" s="176"/>
      <c r="H7" s="176"/>
      <c r="I7" s="176"/>
      <c r="J7" s="177"/>
      <c r="K7" s="166" t="s">
        <v>10</v>
      </c>
    </row>
    <row r="8" spans="1:11" x14ac:dyDescent="0.2">
      <c r="A8" s="30" t="s">
        <v>12</v>
      </c>
      <c r="B8" s="66" t="s">
        <v>13</v>
      </c>
      <c r="C8" s="66" t="s">
        <v>14</v>
      </c>
      <c r="D8" s="66" t="s">
        <v>6</v>
      </c>
      <c r="E8" s="67" t="s">
        <v>42</v>
      </c>
      <c r="F8" s="66" t="s">
        <v>12</v>
      </c>
      <c r="G8" s="66" t="s">
        <v>13</v>
      </c>
      <c r="H8" s="66" t="s">
        <v>14</v>
      </c>
      <c r="I8" s="66" t="s">
        <v>6</v>
      </c>
      <c r="J8" s="67" t="s">
        <v>42</v>
      </c>
      <c r="K8" s="167"/>
    </row>
    <row r="9" spans="1:11" ht="13.5" thickBot="1" x14ac:dyDescent="0.25">
      <c r="A9" s="32" t="s">
        <v>15</v>
      </c>
      <c r="B9" s="33" t="s">
        <v>15</v>
      </c>
      <c r="C9" s="33" t="s">
        <v>7</v>
      </c>
      <c r="D9" s="33" t="s">
        <v>43</v>
      </c>
      <c r="E9" s="34" t="s">
        <v>17</v>
      </c>
      <c r="F9" s="33" t="s">
        <v>15</v>
      </c>
      <c r="G9" s="33" t="s">
        <v>15</v>
      </c>
      <c r="H9" s="33" t="s">
        <v>7</v>
      </c>
      <c r="I9" s="33" t="s">
        <v>43</v>
      </c>
      <c r="J9" s="34" t="s">
        <v>17</v>
      </c>
      <c r="K9" s="168"/>
    </row>
    <row r="10" spans="1:11" x14ac:dyDescent="0.2">
      <c r="A10" s="119">
        <v>3.0880000000000001</v>
      </c>
      <c r="B10" s="119">
        <v>3.8</v>
      </c>
      <c r="C10" s="119">
        <f t="shared" ref="C10:C19" si="0">(B10-A10)*1000</f>
        <v>711.99999999999977</v>
      </c>
      <c r="D10" s="119">
        <v>0.2</v>
      </c>
      <c r="E10" s="120">
        <f t="shared" ref="E10:E19" si="1">D10*C10</f>
        <v>142.39999999999995</v>
      </c>
      <c r="F10" s="121">
        <v>3.0880000000000001</v>
      </c>
      <c r="G10" s="122">
        <v>3.88</v>
      </c>
      <c r="H10" s="123">
        <f t="shared" ref="H10:H18" si="2">(G10-F10)*1000</f>
        <v>791.99999999999977</v>
      </c>
      <c r="I10" s="124">
        <v>0.2</v>
      </c>
      <c r="J10" s="125">
        <f>I10*H10</f>
        <v>158.39999999999998</v>
      </c>
      <c r="K10" s="186" t="s">
        <v>96</v>
      </c>
    </row>
    <row r="11" spans="1:11" x14ac:dyDescent="0.2">
      <c r="A11" s="126">
        <v>3.8</v>
      </c>
      <c r="B11" s="126">
        <v>3.85</v>
      </c>
      <c r="C11" s="126">
        <f t="shared" si="0"/>
        <v>50.00000000000027</v>
      </c>
      <c r="D11" s="126">
        <v>0.6</v>
      </c>
      <c r="E11" s="120">
        <f t="shared" si="1"/>
        <v>30.00000000000016</v>
      </c>
      <c r="F11" s="127">
        <v>3.88</v>
      </c>
      <c r="G11" s="128">
        <v>3.96</v>
      </c>
      <c r="H11" s="88">
        <f t="shared" si="2"/>
        <v>80.000000000000071</v>
      </c>
      <c r="I11" s="129">
        <v>0.6</v>
      </c>
      <c r="J11" s="125">
        <f t="shared" ref="J11:J18" si="3">I11*H11</f>
        <v>48.000000000000043</v>
      </c>
      <c r="K11" s="186"/>
    </row>
    <row r="12" spans="1:11" x14ac:dyDescent="0.2">
      <c r="A12" s="126">
        <v>3.85</v>
      </c>
      <c r="B12" s="126">
        <v>4.0199999999999996</v>
      </c>
      <c r="C12" s="126">
        <f t="shared" si="0"/>
        <v>169.99999999999949</v>
      </c>
      <c r="D12" s="126">
        <v>0.2</v>
      </c>
      <c r="E12" s="120">
        <f t="shared" si="1"/>
        <v>33.999999999999901</v>
      </c>
      <c r="F12" s="127">
        <v>3.96</v>
      </c>
      <c r="G12" s="128">
        <v>4.99</v>
      </c>
      <c r="H12" s="88">
        <f t="shared" si="2"/>
        <v>1030.0000000000002</v>
      </c>
      <c r="I12" s="129">
        <v>0.2</v>
      </c>
      <c r="J12" s="125">
        <f t="shared" si="3"/>
        <v>206.00000000000006</v>
      </c>
      <c r="K12" s="186"/>
    </row>
    <row r="13" spans="1:11" x14ac:dyDescent="0.2">
      <c r="A13" s="126">
        <v>4.0199999999999996</v>
      </c>
      <c r="B13" s="126">
        <v>4.0599999999999996</v>
      </c>
      <c r="C13" s="126">
        <f t="shared" si="0"/>
        <v>40.000000000000036</v>
      </c>
      <c r="D13" s="126">
        <v>0.6</v>
      </c>
      <c r="E13" s="120">
        <f t="shared" si="1"/>
        <v>24.000000000000021</v>
      </c>
      <c r="F13" s="127">
        <v>4.99</v>
      </c>
      <c r="G13" s="128">
        <v>5.0599999999999996</v>
      </c>
      <c r="H13" s="88">
        <f t="shared" si="2"/>
        <v>69.999999999999403</v>
      </c>
      <c r="I13" s="129">
        <v>0.8</v>
      </c>
      <c r="J13" s="125">
        <f t="shared" si="3"/>
        <v>55.999999999999524</v>
      </c>
      <c r="K13" s="186"/>
    </row>
    <row r="14" spans="1:11" x14ac:dyDescent="0.2">
      <c r="A14" s="126">
        <v>4.0599999999999996</v>
      </c>
      <c r="B14" s="126">
        <v>4.79</v>
      </c>
      <c r="C14" s="126">
        <f t="shared" si="0"/>
        <v>730.00000000000045</v>
      </c>
      <c r="D14" s="126">
        <v>0.2</v>
      </c>
      <c r="E14" s="120">
        <f t="shared" si="1"/>
        <v>146.00000000000009</v>
      </c>
      <c r="F14" s="127">
        <v>5.0599999999999996</v>
      </c>
      <c r="G14" s="128">
        <v>5.16</v>
      </c>
      <c r="H14" s="88">
        <f t="shared" si="2"/>
        <v>100.00000000000054</v>
      </c>
      <c r="I14" s="129">
        <v>0.2</v>
      </c>
      <c r="J14" s="125">
        <f t="shared" si="3"/>
        <v>20.00000000000011</v>
      </c>
      <c r="K14" s="186"/>
    </row>
    <row r="15" spans="1:11" x14ac:dyDescent="0.2">
      <c r="A15" s="126">
        <v>4.79</v>
      </c>
      <c r="B15" s="126">
        <v>4.8499999999999996</v>
      </c>
      <c r="C15" s="126">
        <f t="shared" si="0"/>
        <v>59.999999999999609</v>
      </c>
      <c r="D15" s="126">
        <v>0.6</v>
      </c>
      <c r="E15" s="120">
        <f t="shared" si="1"/>
        <v>35.999999999999766</v>
      </c>
      <c r="F15" s="127">
        <v>5.16</v>
      </c>
      <c r="G15" s="128">
        <v>5.22</v>
      </c>
      <c r="H15" s="88">
        <f t="shared" si="2"/>
        <v>59.999999999999609</v>
      </c>
      <c r="I15" s="129">
        <v>0.6</v>
      </c>
      <c r="J15" s="125">
        <f t="shared" si="3"/>
        <v>35.999999999999766</v>
      </c>
      <c r="K15" s="186"/>
    </row>
    <row r="16" spans="1:11" x14ac:dyDescent="0.2">
      <c r="A16" s="126">
        <v>4.8499999999999996</v>
      </c>
      <c r="B16" s="126">
        <v>5.59</v>
      </c>
      <c r="C16" s="126">
        <f t="shared" si="0"/>
        <v>740.00000000000023</v>
      </c>
      <c r="D16" s="126">
        <v>0.2</v>
      </c>
      <c r="E16" s="120">
        <f t="shared" si="1"/>
        <v>148.00000000000006</v>
      </c>
      <c r="F16" s="127">
        <v>5.22</v>
      </c>
      <c r="G16" s="128">
        <v>5.46</v>
      </c>
      <c r="H16" s="88">
        <f t="shared" si="2"/>
        <v>240.00000000000023</v>
      </c>
      <c r="I16" s="129">
        <v>0.2</v>
      </c>
      <c r="J16" s="125">
        <f t="shared" si="3"/>
        <v>48.00000000000005</v>
      </c>
      <c r="K16" s="186"/>
    </row>
    <row r="17" spans="1:11" x14ac:dyDescent="0.2">
      <c r="A17" s="81">
        <v>5.59</v>
      </c>
      <c r="B17" s="81">
        <v>5.64</v>
      </c>
      <c r="C17" s="81">
        <f t="shared" si="0"/>
        <v>49.999999999999822</v>
      </c>
      <c r="D17" s="126">
        <v>0.6</v>
      </c>
      <c r="E17" s="120">
        <f t="shared" si="1"/>
        <v>29.999999999999893</v>
      </c>
      <c r="F17" s="127">
        <v>5.46</v>
      </c>
      <c r="G17" s="128">
        <v>5.57</v>
      </c>
      <c r="H17" s="88">
        <f t="shared" si="2"/>
        <v>110.00000000000031</v>
      </c>
      <c r="I17" s="129">
        <v>0.6</v>
      </c>
      <c r="J17" s="125">
        <f t="shared" si="3"/>
        <v>66.000000000000185</v>
      </c>
      <c r="K17" s="186"/>
    </row>
    <row r="18" spans="1:11" x14ac:dyDescent="0.2">
      <c r="A18" s="126">
        <v>5.64</v>
      </c>
      <c r="B18" s="126">
        <v>5.72</v>
      </c>
      <c r="C18" s="126">
        <f t="shared" si="0"/>
        <v>80.000000000000071</v>
      </c>
      <c r="D18" s="126">
        <v>0.2</v>
      </c>
      <c r="E18" s="120">
        <f t="shared" si="1"/>
        <v>16.000000000000014</v>
      </c>
      <c r="F18" s="127">
        <v>5.57</v>
      </c>
      <c r="G18" s="128">
        <v>5.7830000000000004</v>
      </c>
      <c r="H18" s="88">
        <f t="shared" si="2"/>
        <v>213.00000000000009</v>
      </c>
      <c r="I18" s="129">
        <v>0.2</v>
      </c>
      <c r="J18" s="125">
        <f t="shared" si="3"/>
        <v>42.600000000000023</v>
      </c>
      <c r="K18" s="186"/>
    </row>
    <row r="19" spans="1:11" x14ac:dyDescent="0.2">
      <c r="A19" s="126">
        <v>5.72</v>
      </c>
      <c r="B19" s="126">
        <v>5.7830000000000004</v>
      </c>
      <c r="C19" s="126">
        <f t="shared" si="0"/>
        <v>63.000000000000611</v>
      </c>
      <c r="D19" s="126">
        <v>0.6</v>
      </c>
      <c r="E19" s="120">
        <f t="shared" si="1"/>
        <v>37.800000000000367</v>
      </c>
      <c r="F19" s="127"/>
      <c r="G19" s="128"/>
      <c r="H19" s="88"/>
      <c r="I19" s="129"/>
      <c r="J19" s="125"/>
      <c r="K19" s="186"/>
    </row>
    <row r="20" spans="1:11" ht="13.5" thickBot="1" x14ac:dyDescent="0.25">
      <c r="A20" s="66"/>
      <c r="B20" s="113" t="s">
        <v>18</v>
      </c>
      <c r="C20" s="110">
        <f>SUM(C10:C19)</f>
        <v>2695.0000000000005</v>
      </c>
      <c r="D20" s="130"/>
      <c r="E20" s="131">
        <f>SUM(E10:E19)</f>
        <v>644.20000000000027</v>
      </c>
      <c r="F20" s="132"/>
      <c r="G20" s="130"/>
      <c r="H20" s="110">
        <f>SUM(H10:H19)</f>
        <v>2695.0000000000005</v>
      </c>
      <c r="I20" s="133"/>
      <c r="J20" s="134">
        <f>SUM(J10:J19)</f>
        <v>680.99999999999977</v>
      </c>
      <c r="K20" s="187"/>
    </row>
    <row r="21" spans="1:11" ht="13.5" thickBot="1" x14ac:dyDescent="0.25">
      <c r="D21" s="169" t="s">
        <v>60</v>
      </c>
      <c r="E21" s="170"/>
      <c r="F21" s="171">
        <f>E20+J20</f>
        <v>1325.2</v>
      </c>
      <c r="G21" s="170"/>
    </row>
  </sheetData>
  <mergeCells count="6">
    <mergeCell ref="A7:E7"/>
    <mergeCell ref="F7:J7"/>
    <mergeCell ref="K7:K9"/>
    <mergeCell ref="D21:E21"/>
    <mergeCell ref="F21:G21"/>
    <mergeCell ref="K10:K20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U13"/>
  <sheetViews>
    <sheetView zoomScaleNormal="100" workbookViewId="0"/>
  </sheetViews>
  <sheetFormatPr defaultRowHeight="12.75" x14ac:dyDescent="0.2"/>
  <cols>
    <col min="1" max="1" width="7" style="2" customWidth="1"/>
    <col min="2" max="2" width="10.28515625" style="2" customWidth="1"/>
    <col min="3" max="3" width="11.5703125" style="2" customWidth="1"/>
    <col min="4" max="4" width="9.7109375" style="2" customWidth="1"/>
    <col min="5" max="5" width="14.140625" style="2" customWidth="1"/>
    <col min="6" max="6" width="13.140625" style="2" customWidth="1"/>
    <col min="7" max="7" width="16.28515625" style="2" customWidth="1"/>
    <col min="8" max="8" width="16.7109375" style="2" customWidth="1"/>
    <col min="9" max="16384" width="9.140625" style="2"/>
  </cols>
  <sheetData>
    <row r="1" spans="1:21" x14ac:dyDescent="0.2">
      <c r="A1" s="18" t="s">
        <v>38</v>
      </c>
    </row>
    <row r="2" spans="1:21" x14ac:dyDescent="0.2">
      <c r="A2" s="191" t="s">
        <v>47</v>
      </c>
      <c r="B2" s="191"/>
      <c r="C2" s="191"/>
      <c r="D2" s="191"/>
      <c r="E2" s="41"/>
      <c r="F2" s="41"/>
      <c r="G2" s="41"/>
      <c r="H2" s="5"/>
      <c r="I2" s="5"/>
    </row>
    <row r="3" spans="1:21" x14ac:dyDescent="0.2">
      <c r="A3" s="42"/>
      <c r="B3" s="42"/>
      <c r="C3" s="42"/>
      <c r="D3" s="42"/>
      <c r="E3" s="41"/>
      <c r="F3" s="41"/>
      <c r="G3" s="41"/>
      <c r="H3" s="5"/>
      <c r="I3" s="5"/>
    </row>
    <row r="4" spans="1:21" x14ac:dyDescent="0.2">
      <c r="E4" s="8"/>
      <c r="F4" s="36"/>
      <c r="G4" s="36"/>
      <c r="H4" s="8"/>
      <c r="I4" s="8"/>
    </row>
    <row r="5" spans="1:21" ht="18" x14ac:dyDescent="0.25">
      <c r="A5" s="18" t="s">
        <v>65</v>
      </c>
      <c r="B5" s="6"/>
      <c r="C5" s="3"/>
      <c r="D5" s="3"/>
      <c r="E5" s="43"/>
      <c r="F5" s="43"/>
      <c r="G5" s="43"/>
      <c r="H5" s="5"/>
      <c r="I5" s="5"/>
    </row>
    <row r="6" spans="1:21" x14ac:dyDescent="0.2">
      <c r="A6" s="3"/>
      <c r="B6" s="3"/>
      <c r="C6" s="3"/>
      <c r="D6" s="3"/>
      <c r="E6" s="188" t="s">
        <v>104</v>
      </c>
      <c r="F6" s="188"/>
      <c r="G6" s="188"/>
      <c r="H6" s="5"/>
      <c r="I6" s="5"/>
    </row>
    <row r="7" spans="1:21" s="36" customFormat="1" x14ac:dyDescent="0.2">
      <c r="A7" s="192" t="s">
        <v>102</v>
      </c>
      <c r="B7" s="194" t="s">
        <v>20</v>
      </c>
      <c r="C7" s="194"/>
      <c r="D7" s="135" t="s">
        <v>21</v>
      </c>
      <c r="E7" s="89" t="s">
        <v>19</v>
      </c>
      <c r="F7" s="80" t="s">
        <v>44</v>
      </c>
      <c r="G7" s="80" t="s">
        <v>63</v>
      </c>
      <c r="H7" s="189" t="s">
        <v>10</v>
      </c>
    </row>
    <row r="8" spans="1:21" s="36" customFormat="1" ht="13.5" thickBot="1" x14ac:dyDescent="0.25">
      <c r="A8" s="193"/>
      <c r="B8" s="136" t="s">
        <v>3</v>
      </c>
      <c r="C8" s="136" t="s">
        <v>4</v>
      </c>
      <c r="D8" s="137" t="s">
        <v>7</v>
      </c>
      <c r="E8" s="136" t="s">
        <v>7</v>
      </c>
      <c r="F8" s="136" t="s">
        <v>36</v>
      </c>
      <c r="G8" s="137" t="s">
        <v>34</v>
      </c>
      <c r="H8" s="190"/>
      <c r="M8" s="2"/>
      <c r="N8" s="2"/>
      <c r="O8" s="2"/>
      <c r="P8" s="2"/>
      <c r="Q8" s="2"/>
      <c r="R8" s="2"/>
      <c r="S8" s="2"/>
      <c r="T8" s="2"/>
      <c r="U8" s="2"/>
    </row>
    <row r="9" spans="1:21" s="36" customFormat="1" ht="13.5" thickTop="1" x14ac:dyDescent="0.2">
      <c r="A9" s="138">
        <v>1</v>
      </c>
      <c r="B9" s="139">
        <v>3.0880000000000001</v>
      </c>
      <c r="C9" s="140">
        <v>5.7830000000000004</v>
      </c>
      <c r="D9" s="141">
        <f>(C9-B9)*1000</f>
        <v>2695.0000000000005</v>
      </c>
      <c r="E9" s="142">
        <v>6.5</v>
      </c>
      <c r="F9" s="143">
        <v>15</v>
      </c>
      <c r="G9" s="144">
        <f>D9*E9</f>
        <v>17517.500000000004</v>
      </c>
      <c r="H9" s="145" t="s">
        <v>41</v>
      </c>
      <c r="I9" s="8"/>
    </row>
    <row r="10" spans="1:21" x14ac:dyDescent="0.2">
      <c r="A10" s="135"/>
      <c r="B10" s="146"/>
      <c r="C10" s="146"/>
      <c r="D10" s="146"/>
      <c r="E10" s="146"/>
      <c r="F10" s="146" t="s">
        <v>18</v>
      </c>
      <c r="G10" s="147">
        <f>SUM(G9:G9)</f>
        <v>17517.500000000004</v>
      </c>
      <c r="H10" s="89"/>
      <c r="M10" s="36"/>
      <c r="N10" s="36"/>
      <c r="O10" s="36"/>
      <c r="P10" s="36"/>
      <c r="Q10" s="36"/>
      <c r="R10" s="36"/>
      <c r="S10" s="36"/>
      <c r="T10" s="36"/>
      <c r="U10" s="36"/>
    </row>
    <row r="11" spans="1:21" x14ac:dyDescent="0.2">
      <c r="C11" s="148"/>
      <c r="D11" s="148"/>
      <c r="E11" s="148"/>
      <c r="F11" s="149" t="s">
        <v>101</v>
      </c>
      <c r="G11" s="150">
        <f>G10*0.15*2.05</f>
        <v>5386.6312500000004</v>
      </c>
    </row>
    <row r="12" spans="1:21" x14ac:dyDescent="0.2">
      <c r="C12" s="12"/>
      <c r="D12" s="12"/>
      <c r="E12" s="12"/>
      <c r="F12" s="12"/>
      <c r="G12" s="44"/>
      <c r="M12" s="36"/>
      <c r="N12" s="36"/>
      <c r="O12" s="36"/>
      <c r="P12" s="36"/>
      <c r="Q12" s="36"/>
      <c r="R12" s="36"/>
      <c r="S12" s="36"/>
      <c r="T12" s="36"/>
      <c r="U12" s="36"/>
    </row>
    <row r="13" spans="1:21" x14ac:dyDescent="0.2">
      <c r="C13" s="12"/>
      <c r="D13" s="12"/>
      <c r="E13" s="12"/>
      <c r="F13" s="12"/>
      <c r="G13" s="44"/>
    </row>
  </sheetData>
  <mergeCells count="5">
    <mergeCell ref="E6:G6"/>
    <mergeCell ref="H7:H8"/>
    <mergeCell ref="A2:D2"/>
    <mergeCell ref="A7:A8"/>
    <mergeCell ref="B7:C7"/>
  </mergeCells>
  <phoneticPr fontId="16" type="noConversion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2"/>
  <sheetViews>
    <sheetView workbookViewId="0"/>
  </sheetViews>
  <sheetFormatPr defaultRowHeight="12.75" x14ac:dyDescent="0.2"/>
  <cols>
    <col min="1" max="1" width="9.140625" style="2"/>
    <col min="2" max="2" width="9.140625" style="11"/>
    <col min="3" max="3" width="10.28515625" style="11" customWidth="1"/>
    <col min="4" max="6" width="15.85546875" style="2" customWidth="1"/>
    <col min="7" max="7" width="48.5703125" style="2" customWidth="1"/>
    <col min="8" max="16384" width="9.140625" style="2"/>
  </cols>
  <sheetData>
    <row r="1" spans="1:8" ht="12" customHeight="1" x14ac:dyDescent="0.25">
      <c r="A1" s="3" t="s">
        <v>64</v>
      </c>
      <c r="B1" s="9"/>
      <c r="C1" s="10"/>
      <c r="D1" s="4"/>
      <c r="E1" s="4"/>
      <c r="F1" s="4"/>
      <c r="G1" s="20"/>
    </row>
    <row r="2" spans="1:8" ht="12" customHeight="1" x14ac:dyDescent="0.25">
      <c r="A2" s="3" t="s">
        <v>11</v>
      </c>
      <c r="B2" s="9"/>
      <c r="C2" s="10"/>
      <c r="D2" s="4"/>
      <c r="E2" s="4"/>
      <c r="F2" s="4"/>
      <c r="G2" s="20"/>
    </row>
    <row r="3" spans="1:8" ht="12" customHeight="1" x14ac:dyDescent="0.25">
      <c r="A3" s="3"/>
      <c r="B3" s="9"/>
      <c r="C3" s="10"/>
      <c r="D3" s="4"/>
      <c r="E3" s="4"/>
      <c r="F3" s="4"/>
      <c r="G3" s="20"/>
    </row>
    <row r="4" spans="1:8" ht="12" customHeight="1" x14ac:dyDescent="0.2"/>
    <row r="5" spans="1:8" ht="18" x14ac:dyDescent="0.25">
      <c r="A5" s="18" t="s">
        <v>65</v>
      </c>
      <c r="B5" s="9"/>
      <c r="C5" s="10"/>
      <c r="D5" s="4"/>
      <c r="E5" s="4"/>
      <c r="F5" s="4"/>
      <c r="G5" s="20"/>
    </row>
    <row r="6" spans="1:8" ht="14.25" customHeight="1" x14ac:dyDescent="0.25">
      <c r="A6" s="3"/>
      <c r="B6" s="9"/>
      <c r="C6" s="10"/>
      <c r="D6" s="4"/>
      <c r="E6" s="4"/>
      <c r="F6" s="4"/>
      <c r="G6" s="20"/>
    </row>
    <row r="7" spans="1:8" ht="54" x14ac:dyDescent="0.2">
      <c r="A7" s="195" t="s">
        <v>29</v>
      </c>
      <c r="B7" s="196" t="s">
        <v>55</v>
      </c>
      <c r="C7" s="196" t="s">
        <v>56</v>
      </c>
      <c r="D7" s="151" t="s">
        <v>103</v>
      </c>
      <c r="E7" s="151" t="s">
        <v>98</v>
      </c>
      <c r="F7" s="151" t="s">
        <v>99</v>
      </c>
      <c r="G7" s="200" t="s">
        <v>10</v>
      </c>
    </row>
    <row r="8" spans="1:8" ht="14.25" x14ac:dyDescent="0.2">
      <c r="A8" s="196"/>
      <c r="B8" s="198"/>
      <c r="C8" s="198"/>
      <c r="D8" s="73" t="s">
        <v>59</v>
      </c>
      <c r="E8" s="73" t="s">
        <v>97</v>
      </c>
      <c r="F8" s="73" t="s">
        <v>97</v>
      </c>
      <c r="G8" s="201"/>
    </row>
    <row r="9" spans="1:8" ht="13.5" thickBot="1" x14ac:dyDescent="0.25">
      <c r="A9" s="197"/>
      <c r="B9" s="199"/>
      <c r="C9" s="199"/>
      <c r="D9" s="152" t="s">
        <v>62</v>
      </c>
      <c r="E9" s="152">
        <v>30103</v>
      </c>
      <c r="F9" s="152">
        <v>30402</v>
      </c>
      <c r="G9" s="202"/>
    </row>
    <row r="10" spans="1:8" ht="13.5" thickTop="1" x14ac:dyDescent="0.2">
      <c r="A10" s="45"/>
      <c r="B10" s="46">
        <v>3.0459999999999998</v>
      </c>
      <c r="C10" s="47" t="s">
        <v>57</v>
      </c>
      <c r="D10" s="153">
        <v>40</v>
      </c>
      <c r="E10" s="154" t="s">
        <v>46</v>
      </c>
      <c r="F10" s="154" t="s">
        <v>46</v>
      </c>
      <c r="G10" s="48" t="s">
        <v>93</v>
      </c>
    </row>
    <row r="11" spans="1:8" x14ac:dyDescent="0.2">
      <c r="A11" s="49"/>
      <c r="B11" s="50">
        <v>3.0920000000000001</v>
      </c>
      <c r="C11" s="46" t="s">
        <v>58</v>
      </c>
      <c r="D11" s="153">
        <v>50</v>
      </c>
      <c r="E11" s="154">
        <v>5</v>
      </c>
      <c r="F11" s="154">
        <v>5</v>
      </c>
      <c r="G11" s="48"/>
    </row>
    <row r="12" spans="1:8" x14ac:dyDescent="0.2">
      <c r="A12" s="49"/>
      <c r="B12" s="50">
        <v>3.125</v>
      </c>
      <c r="C12" s="46" t="s">
        <v>57</v>
      </c>
      <c r="D12" s="153">
        <v>45</v>
      </c>
      <c r="E12" s="154">
        <v>10</v>
      </c>
      <c r="F12" s="154">
        <v>10</v>
      </c>
      <c r="G12" s="48" t="s">
        <v>93</v>
      </c>
      <c r="H12" s="8"/>
    </row>
    <row r="13" spans="1:8" x14ac:dyDescent="0.2">
      <c r="A13" s="49"/>
      <c r="B13" s="50">
        <v>3.2480000000000002</v>
      </c>
      <c r="C13" s="46" t="s">
        <v>57</v>
      </c>
      <c r="D13" s="153">
        <v>50</v>
      </c>
      <c r="E13" s="154" t="s">
        <v>46</v>
      </c>
      <c r="F13" s="154" t="s">
        <v>46</v>
      </c>
      <c r="G13" s="48" t="s">
        <v>105</v>
      </c>
    </row>
    <row r="14" spans="1:8" x14ac:dyDescent="0.2">
      <c r="A14" s="49"/>
      <c r="B14" s="46">
        <v>3.3069999999999999</v>
      </c>
      <c r="C14" s="46" t="s">
        <v>57</v>
      </c>
      <c r="D14" s="153">
        <v>40</v>
      </c>
      <c r="E14" s="154" t="s">
        <v>46</v>
      </c>
      <c r="F14" s="154" t="s">
        <v>46</v>
      </c>
      <c r="G14" s="48" t="s">
        <v>93</v>
      </c>
    </row>
    <row r="15" spans="1:8" x14ac:dyDescent="0.2">
      <c r="A15" s="49"/>
      <c r="B15" s="46">
        <v>3.31</v>
      </c>
      <c r="C15" s="46" t="s">
        <v>58</v>
      </c>
      <c r="D15" s="153">
        <v>30</v>
      </c>
      <c r="E15" s="154" t="s">
        <v>46</v>
      </c>
      <c r="F15" s="154" t="s">
        <v>46</v>
      </c>
      <c r="G15" s="48" t="s">
        <v>93</v>
      </c>
    </row>
    <row r="16" spans="1:8" x14ac:dyDescent="0.2">
      <c r="A16" s="49"/>
      <c r="B16" s="50">
        <v>3.6150000000000002</v>
      </c>
      <c r="C16" s="46" t="s">
        <v>58</v>
      </c>
      <c r="D16" s="153">
        <v>30</v>
      </c>
      <c r="E16" s="154" t="s">
        <v>46</v>
      </c>
      <c r="F16" s="154" t="s">
        <v>46</v>
      </c>
      <c r="G16" s="48" t="s">
        <v>73</v>
      </c>
    </row>
    <row r="17" spans="1:8" x14ac:dyDescent="0.2">
      <c r="A17" s="51"/>
      <c r="B17" s="46">
        <v>3.7090000000000001</v>
      </c>
      <c r="C17" s="46" t="s">
        <v>58</v>
      </c>
      <c r="D17" s="153">
        <v>30</v>
      </c>
      <c r="E17" s="154" t="s">
        <v>46</v>
      </c>
      <c r="F17" s="154" t="s">
        <v>46</v>
      </c>
      <c r="G17" s="48" t="s">
        <v>73</v>
      </c>
    </row>
    <row r="18" spans="1:8" x14ac:dyDescent="0.2">
      <c r="A18" s="51"/>
      <c r="B18" s="46">
        <v>3.7810000000000001</v>
      </c>
      <c r="C18" s="46" t="s">
        <v>58</v>
      </c>
      <c r="D18" s="153">
        <v>30</v>
      </c>
      <c r="E18" s="154" t="s">
        <v>46</v>
      </c>
      <c r="F18" s="154" t="s">
        <v>46</v>
      </c>
      <c r="G18" s="48"/>
    </row>
    <row r="19" spans="1:8" x14ac:dyDescent="0.2">
      <c r="A19" s="49"/>
      <c r="B19" s="50">
        <v>3.7879999999999998</v>
      </c>
      <c r="C19" s="46" t="s">
        <v>58</v>
      </c>
      <c r="D19" s="153">
        <v>30</v>
      </c>
      <c r="E19" s="154" t="s">
        <v>46</v>
      </c>
      <c r="F19" s="154" t="s">
        <v>46</v>
      </c>
      <c r="G19" s="48"/>
    </row>
    <row r="20" spans="1:8" x14ac:dyDescent="0.2">
      <c r="A20" s="49"/>
      <c r="B20" s="50">
        <v>4.2220000000000004</v>
      </c>
      <c r="C20" s="50" t="s">
        <v>57</v>
      </c>
      <c r="D20" s="153">
        <v>25</v>
      </c>
      <c r="E20" s="154" t="s">
        <v>46</v>
      </c>
      <c r="F20" s="154" t="s">
        <v>46</v>
      </c>
      <c r="G20" s="52"/>
      <c r="H20" s="8"/>
    </row>
    <row r="21" spans="1:8" ht="13.5" thickBot="1" x14ac:dyDescent="0.25">
      <c r="A21" s="49"/>
      <c r="B21" s="50">
        <v>5.74</v>
      </c>
      <c r="C21" s="50" t="s">
        <v>57</v>
      </c>
      <c r="D21" s="153">
        <v>40</v>
      </c>
      <c r="E21" s="154" t="s">
        <v>46</v>
      </c>
      <c r="F21" s="154" t="s">
        <v>46</v>
      </c>
      <c r="G21" s="75" t="s">
        <v>74</v>
      </c>
    </row>
    <row r="22" spans="1:8" ht="13.5" thickBot="1" x14ac:dyDescent="0.25">
      <c r="A22" s="53"/>
      <c r="B22" s="54"/>
      <c r="C22" s="55" t="s">
        <v>37</v>
      </c>
      <c r="D22" s="155">
        <f>SUM(D10:D21)</f>
        <v>440</v>
      </c>
      <c r="E22" s="155">
        <f>SUM(E10:E21)</f>
        <v>15</v>
      </c>
      <c r="F22" s="155">
        <f>SUM(F10:F21)</f>
        <v>15</v>
      </c>
      <c r="G22" s="74"/>
    </row>
  </sheetData>
  <mergeCells count="4">
    <mergeCell ref="A7:A9"/>
    <mergeCell ref="B7:B9"/>
    <mergeCell ref="C7:C9"/>
    <mergeCell ref="G7:G9"/>
  </mergeCells>
  <phoneticPr fontId="0" type="noConversion"/>
  <pageMargins left="0.39370078740157483" right="0.39370078740157483" top="0.86614173228346458" bottom="0.35433070866141736" header="0.27559055118110237" footer="0.35433070866141736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6"/>
  <sheetViews>
    <sheetView zoomScaleNormal="100" workbookViewId="0"/>
  </sheetViews>
  <sheetFormatPr defaultRowHeight="12.75" x14ac:dyDescent="0.2"/>
  <cols>
    <col min="1" max="1" width="3.7109375" style="2" customWidth="1"/>
    <col min="2" max="3" width="9.85546875" style="2" customWidth="1"/>
    <col min="4" max="4" width="8.140625" style="2" customWidth="1"/>
    <col min="5" max="5" width="7.42578125" style="2" customWidth="1"/>
    <col min="6" max="6" width="9.7109375" style="2" customWidth="1"/>
    <col min="7" max="7" width="12.85546875" style="2" customWidth="1"/>
    <col min="8" max="8" width="11.85546875" style="2" customWidth="1"/>
    <col min="9" max="9" width="11" style="2" customWidth="1"/>
    <col min="10" max="10" width="11.42578125" style="2" customWidth="1"/>
    <col min="11" max="11" width="11.85546875" style="2" customWidth="1"/>
    <col min="12" max="12" width="12.42578125" style="2" customWidth="1"/>
    <col min="13" max="13" width="33.28515625" style="2" customWidth="1"/>
    <col min="14" max="14" width="23.28515625" style="2" customWidth="1"/>
    <col min="15" max="16384" width="9.140625" style="2"/>
  </cols>
  <sheetData>
    <row r="1" spans="1:14" ht="12" customHeight="1" x14ac:dyDescent="0.25">
      <c r="A1" s="3" t="s">
        <v>24</v>
      </c>
      <c r="B1" s="6"/>
      <c r="C1" s="6"/>
      <c r="D1" s="6"/>
      <c r="E1" s="13"/>
      <c r="F1" s="14"/>
      <c r="G1" s="14"/>
      <c r="H1" s="14"/>
      <c r="I1" s="15"/>
      <c r="J1" s="15"/>
      <c r="K1" s="15"/>
      <c r="L1" s="15"/>
      <c r="M1" s="4"/>
    </row>
    <row r="2" spans="1:14" ht="12" customHeight="1" x14ac:dyDescent="0.25">
      <c r="A2" s="3" t="s">
        <v>75</v>
      </c>
      <c r="B2" s="5"/>
      <c r="C2" s="5"/>
      <c r="D2" s="56"/>
      <c r="E2" s="13"/>
      <c r="F2" s="14"/>
      <c r="G2" s="14"/>
      <c r="H2" s="14"/>
      <c r="I2" s="15"/>
      <c r="J2" s="15"/>
      <c r="K2" s="15"/>
      <c r="L2" s="15"/>
      <c r="M2" s="4"/>
    </row>
    <row r="3" spans="1:14" ht="12" customHeight="1" x14ac:dyDescent="0.25">
      <c r="A3" s="3"/>
      <c r="B3" s="5"/>
      <c r="C3" s="5"/>
      <c r="D3" s="56"/>
      <c r="E3" s="13"/>
      <c r="F3" s="14"/>
      <c r="G3" s="14"/>
      <c r="H3" s="14"/>
      <c r="I3" s="15"/>
      <c r="J3" s="15"/>
      <c r="K3" s="15"/>
      <c r="L3" s="15"/>
      <c r="M3" s="4"/>
    </row>
    <row r="4" spans="1:14" ht="12" customHeight="1" x14ac:dyDescent="0.2">
      <c r="F4" s="22"/>
      <c r="G4" s="22"/>
      <c r="H4" s="57"/>
    </row>
    <row r="5" spans="1:14" ht="12" customHeight="1" x14ac:dyDescent="0.25">
      <c r="A5" s="18" t="s">
        <v>65</v>
      </c>
      <c r="B5" s="5"/>
      <c r="C5" s="5"/>
      <c r="D5" s="6"/>
      <c r="E5" s="13"/>
      <c r="F5" s="14"/>
      <c r="G5" s="14"/>
      <c r="H5" s="14"/>
      <c r="I5" s="15"/>
      <c r="J5" s="15"/>
      <c r="K5" s="15"/>
      <c r="L5" s="15"/>
      <c r="M5" s="4"/>
    </row>
    <row r="6" spans="1:14" ht="12" customHeight="1" thickBot="1" x14ac:dyDescent="0.3">
      <c r="A6" s="3"/>
      <c r="B6" s="5"/>
      <c r="C6" s="5"/>
      <c r="D6" s="6"/>
      <c r="E6" s="13"/>
      <c r="F6" s="14"/>
      <c r="G6" s="14"/>
      <c r="H6" s="14"/>
      <c r="I6" s="15"/>
      <c r="J6" s="15"/>
      <c r="K6" s="15"/>
      <c r="L6" s="15"/>
      <c r="M6" s="4"/>
    </row>
    <row r="7" spans="1:14" ht="12" customHeight="1" x14ac:dyDescent="0.2">
      <c r="A7" s="203" t="s">
        <v>22</v>
      </c>
      <c r="B7" s="206" t="s">
        <v>35</v>
      </c>
      <c r="C7" s="206" t="s">
        <v>76</v>
      </c>
      <c r="D7" s="214" t="s">
        <v>23</v>
      </c>
      <c r="E7" s="212"/>
      <c r="F7" s="212"/>
      <c r="G7" s="212"/>
      <c r="H7" s="213"/>
      <c r="I7" s="212" t="s">
        <v>86</v>
      </c>
      <c r="J7" s="213"/>
      <c r="K7" s="206" t="s">
        <v>61</v>
      </c>
      <c r="L7" s="206" t="s">
        <v>51</v>
      </c>
      <c r="M7" s="209" t="s">
        <v>10</v>
      </c>
    </row>
    <row r="8" spans="1:14" ht="48" customHeight="1" x14ac:dyDescent="0.2">
      <c r="A8" s="204"/>
      <c r="B8" s="207"/>
      <c r="C8" s="207"/>
      <c r="D8" s="58"/>
      <c r="E8" s="59"/>
      <c r="F8" s="59"/>
      <c r="G8" s="68" t="s">
        <v>50</v>
      </c>
      <c r="H8" s="64" t="s">
        <v>52</v>
      </c>
      <c r="I8" s="64" t="s">
        <v>84</v>
      </c>
      <c r="J8" s="64" t="s">
        <v>88</v>
      </c>
      <c r="K8" s="216"/>
      <c r="L8" s="216"/>
      <c r="M8" s="210"/>
    </row>
    <row r="9" spans="1:14" ht="15" x14ac:dyDescent="0.2">
      <c r="A9" s="204"/>
      <c r="B9" s="207"/>
      <c r="C9" s="207"/>
      <c r="D9" s="215" t="s">
        <v>49</v>
      </c>
      <c r="E9" s="215" t="s">
        <v>32</v>
      </c>
      <c r="F9" s="215" t="s">
        <v>33</v>
      </c>
      <c r="G9" s="217">
        <v>30301</v>
      </c>
      <c r="H9" s="217">
        <v>51005</v>
      </c>
      <c r="I9" s="218">
        <v>50501</v>
      </c>
      <c r="J9" s="217">
        <v>51001</v>
      </c>
      <c r="K9" s="217">
        <v>20305</v>
      </c>
      <c r="L9" s="217">
        <v>70501</v>
      </c>
      <c r="M9" s="210"/>
    </row>
    <row r="10" spans="1:14" ht="15.75" thickBot="1" x14ac:dyDescent="0.25">
      <c r="A10" s="205"/>
      <c r="B10" s="208"/>
      <c r="C10" s="208"/>
      <c r="D10" s="208"/>
      <c r="E10" s="208"/>
      <c r="F10" s="208"/>
      <c r="G10" s="63" t="s">
        <v>7</v>
      </c>
      <c r="H10" s="77" t="s">
        <v>7</v>
      </c>
      <c r="I10" s="77" t="s">
        <v>30</v>
      </c>
      <c r="J10" s="77" t="s">
        <v>7</v>
      </c>
      <c r="K10" s="77" t="s">
        <v>30</v>
      </c>
      <c r="L10" s="77" t="s">
        <v>30</v>
      </c>
      <c r="M10" s="211"/>
    </row>
    <row r="11" spans="1:14" ht="45" x14ac:dyDescent="0.2">
      <c r="A11" s="219">
        <v>1</v>
      </c>
      <c r="B11" s="64" t="s">
        <v>89</v>
      </c>
      <c r="C11" s="64" t="s">
        <v>90</v>
      </c>
      <c r="D11" s="64" t="s">
        <v>46</v>
      </c>
      <c r="E11" s="64" t="s">
        <v>46</v>
      </c>
      <c r="F11" s="64" t="s">
        <v>46</v>
      </c>
      <c r="G11" s="64" t="s">
        <v>46</v>
      </c>
      <c r="H11" s="64" t="s">
        <v>46</v>
      </c>
      <c r="I11" s="220" t="s">
        <v>46</v>
      </c>
      <c r="J11" s="64" t="s">
        <v>46</v>
      </c>
      <c r="K11" s="64">
        <v>5</v>
      </c>
      <c r="L11" s="64">
        <v>5</v>
      </c>
      <c r="M11" s="64" t="s">
        <v>87</v>
      </c>
    </row>
    <row r="12" spans="1:14" ht="15" x14ac:dyDescent="0.2">
      <c r="A12" s="60">
        <v>2</v>
      </c>
      <c r="B12" s="221">
        <v>3.0459999999999998</v>
      </c>
      <c r="C12" s="221" t="s">
        <v>77</v>
      </c>
      <c r="D12" s="221" t="s">
        <v>46</v>
      </c>
      <c r="E12" s="222" t="s">
        <v>46</v>
      </c>
      <c r="F12" s="221" t="s">
        <v>46</v>
      </c>
      <c r="G12" s="221" t="s">
        <v>46</v>
      </c>
      <c r="H12" s="219" t="s">
        <v>46</v>
      </c>
      <c r="I12" s="223">
        <v>2</v>
      </c>
      <c r="J12" s="221">
        <v>10</v>
      </c>
      <c r="K12" s="221" t="s">
        <v>46</v>
      </c>
      <c r="L12" s="219" t="s">
        <v>46</v>
      </c>
      <c r="M12" s="62" t="s">
        <v>80</v>
      </c>
      <c r="N12" s="70"/>
    </row>
    <row r="13" spans="1:14" ht="15" x14ac:dyDescent="0.2">
      <c r="A13" s="60">
        <v>3</v>
      </c>
      <c r="B13" s="221">
        <v>3.125</v>
      </c>
      <c r="C13" s="221" t="s">
        <v>77</v>
      </c>
      <c r="D13" s="221" t="s">
        <v>46</v>
      </c>
      <c r="E13" s="224" t="s">
        <v>46</v>
      </c>
      <c r="F13" s="221" t="s">
        <v>46</v>
      </c>
      <c r="G13" s="225" t="s">
        <v>46</v>
      </c>
      <c r="H13" s="60" t="s">
        <v>46</v>
      </c>
      <c r="I13" s="226">
        <v>2</v>
      </c>
      <c r="J13" s="225">
        <v>10</v>
      </c>
      <c r="K13" s="225" t="s">
        <v>46</v>
      </c>
      <c r="L13" s="60" t="s">
        <v>46</v>
      </c>
      <c r="M13" s="62" t="s">
        <v>80</v>
      </c>
    </row>
    <row r="14" spans="1:14" ht="30" x14ac:dyDescent="0.2">
      <c r="A14" s="60">
        <v>4</v>
      </c>
      <c r="B14" s="221">
        <v>3.2480000000000002</v>
      </c>
      <c r="C14" s="221" t="s">
        <v>77</v>
      </c>
      <c r="D14" s="221" t="s">
        <v>91</v>
      </c>
      <c r="E14" s="224">
        <v>8</v>
      </c>
      <c r="F14" s="219" t="s">
        <v>92</v>
      </c>
      <c r="G14" s="225" t="s">
        <v>46</v>
      </c>
      <c r="H14" s="60" t="s">
        <v>46</v>
      </c>
      <c r="I14" s="226">
        <v>2</v>
      </c>
      <c r="J14" s="225">
        <v>10</v>
      </c>
      <c r="K14" s="225" t="s">
        <v>46</v>
      </c>
      <c r="L14" s="60" t="s">
        <v>46</v>
      </c>
      <c r="M14" s="62" t="s">
        <v>81</v>
      </c>
    </row>
    <row r="15" spans="1:14" ht="30" x14ac:dyDescent="0.2">
      <c r="A15" s="60">
        <v>5</v>
      </c>
      <c r="B15" s="221">
        <v>3.3069999999999999</v>
      </c>
      <c r="C15" s="221" t="s">
        <v>77</v>
      </c>
      <c r="D15" s="221" t="s">
        <v>91</v>
      </c>
      <c r="E15" s="224">
        <v>8</v>
      </c>
      <c r="F15" s="219" t="s">
        <v>92</v>
      </c>
      <c r="G15" s="225" t="s">
        <v>46</v>
      </c>
      <c r="H15" s="60" t="s">
        <v>46</v>
      </c>
      <c r="I15" s="226">
        <v>2</v>
      </c>
      <c r="J15" s="225">
        <v>10</v>
      </c>
      <c r="K15" s="225" t="s">
        <v>46</v>
      </c>
      <c r="L15" s="60" t="s">
        <v>46</v>
      </c>
      <c r="M15" s="62" t="s">
        <v>81</v>
      </c>
    </row>
    <row r="16" spans="1:14" ht="30" x14ac:dyDescent="0.2">
      <c r="A16" s="60">
        <v>6</v>
      </c>
      <c r="B16" s="221">
        <v>3.31</v>
      </c>
      <c r="C16" s="221" t="s">
        <v>78</v>
      </c>
      <c r="D16" s="221">
        <v>0.3</v>
      </c>
      <c r="E16" s="224">
        <v>8</v>
      </c>
      <c r="F16" s="221" t="s">
        <v>45</v>
      </c>
      <c r="G16" s="225">
        <v>8</v>
      </c>
      <c r="H16" s="60" t="s">
        <v>46</v>
      </c>
      <c r="I16" s="226">
        <v>2</v>
      </c>
      <c r="J16" s="225" t="s">
        <v>46</v>
      </c>
      <c r="K16" s="225" t="s">
        <v>46</v>
      </c>
      <c r="L16" s="60" t="s">
        <v>46</v>
      </c>
      <c r="M16" s="68" t="s">
        <v>83</v>
      </c>
    </row>
    <row r="17" spans="1:14" ht="60" x14ac:dyDescent="0.2">
      <c r="A17" s="60">
        <v>7</v>
      </c>
      <c r="B17" s="221">
        <v>3.4159999999999999</v>
      </c>
      <c r="C17" s="221" t="s">
        <v>79</v>
      </c>
      <c r="D17" s="221">
        <v>0.5</v>
      </c>
      <c r="E17" s="224">
        <v>8</v>
      </c>
      <c r="F17" s="221" t="s">
        <v>45</v>
      </c>
      <c r="G17" s="225">
        <v>8</v>
      </c>
      <c r="H17" s="60">
        <v>2</v>
      </c>
      <c r="I17" s="226">
        <v>2</v>
      </c>
      <c r="J17" s="225" t="s">
        <v>46</v>
      </c>
      <c r="K17" s="225">
        <v>2</v>
      </c>
      <c r="L17" s="60">
        <v>2</v>
      </c>
      <c r="M17" s="60" t="s">
        <v>82</v>
      </c>
    </row>
    <row r="18" spans="1:14" ht="30" x14ac:dyDescent="0.2">
      <c r="A18" s="60">
        <v>8</v>
      </c>
      <c r="B18" s="221">
        <v>3.6150000000000002</v>
      </c>
      <c r="C18" s="221" t="s">
        <v>78</v>
      </c>
      <c r="D18" s="221">
        <v>0.3</v>
      </c>
      <c r="E18" s="224">
        <v>8</v>
      </c>
      <c r="F18" s="221" t="s">
        <v>45</v>
      </c>
      <c r="G18" s="225">
        <v>8</v>
      </c>
      <c r="H18" s="60" t="s">
        <v>46</v>
      </c>
      <c r="I18" s="226">
        <v>2</v>
      </c>
      <c r="J18" s="225" t="s">
        <v>46</v>
      </c>
      <c r="K18" s="225" t="s">
        <v>46</v>
      </c>
      <c r="L18" s="60" t="s">
        <v>46</v>
      </c>
      <c r="M18" s="62" t="s">
        <v>83</v>
      </c>
      <c r="N18" s="16"/>
    </row>
    <row r="19" spans="1:14" ht="52.5" customHeight="1" x14ac:dyDescent="0.2">
      <c r="A19" s="219">
        <v>9</v>
      </c>
      <c r="B19" s="221">
        <v>4.4740000000000002</v>
      </c>
      <c r="C19" s="221" t="s">
        <v>79</v>
      </c>
      <c r="D19" s="221">
        <v>0.4</v>
      </c>
      <c r="E19" s="224">
        <v>10</v>
      </c>
      <c r="F19" s="221" t="s">
        <v>45</v>
      </c>
      <c r="G19" s="225">
        <v>10</v>
      </c>
      <c r="H19" s="60" t="s">
        <v>46</v>
      </c>
      <c r="I19" s="226">
        <v>2</v>
      </c>
      <c r="J19" s="225" t="s">
        <v>46</v>
      </c>
      <c r="K19" s="225" t="s">
        <v>46</v>
      </c>
      <c r="L19" s="60">
        <v>2</v>
      </c>
      <c r="M19" s="60" t="s">
        <v>85</v>
      </c>
    </row>
    <row r="20" spans="1:14" ht="60" x14ac:dyDescent="0.2">
      <c r="A20" s="60">
        <v>10</v>
      </c>
      <c r="B20" s="227">
        <v>5.0570000000000004</v>
      </c>
      <c r="C20" s="221" t="s">
        <v>79</v>
      </c>
      <c r="D20" s="221">
        <v>0.4</v>
      </c>
      <c r="E20" s="224">
        <v>10</v>
      </c>
      <c r="F20" s="221" t="s">
        <v>45</v>
      </c>
      <c r="G20" s="228">
        <v>10</v>
      </c>
      <c r="H20" s="60" t="s">
        <v>46</v>
      </c>
      <c r="I20" s="226">
        <v>2</v>
      </c>
      <c r="J20" s="225" t="s">
        <v>46</v>
      </c>
      <c r="K20" s="225" t="s">
        <v>46</v>
      </c>
      <c r="L20" s="60">
        <v>2</v>
      </c>
      <c r="M20" s="60" t="s">
        <v>85</v>
      </c>
    </row>
    <row r="21" spans="1:14" ht="60" x14ac:dyDescent="0.2">
      <c r="A21" s="60">
        <v>11</v>
      </c>
      <c r="B21" s="227">
        <v>4.9249999999999998</v>
      </c>
      <c r="C21" s="221" t="s">
        <v>79</v>
      </c>
      <c r="D21" s="221">
        <v>0.4</v>
      </c>
      <c r="E21" s="224">
        <v>10</v>
      </c>
      <c r="F21" s="221" t="s">
        <v>45</v>
      </c>
      <c r="G21" s="228">
        <v>10</v>
      </c>
      <c r="H21" s="60" t="s">
        <v>46</v>
      </c>
      <c r="I21" s="226">
        <v>2</v>
      </c>
      <c r="J21" s="225" t="s">
        <v>46</v>
      </c>
      <c r="K21" s="225" t="s">
        <v>46</v>
      </c>
      <c r="L21" s="60">
        <v>2</v>
      </c>
      <c r="M21" s="60" t="s">
        <v>85</v>
      </c>
    </row>
    <row r="22" spans="1:14" ht="60.75" thickBot="1" x14ac:dyDescent="0.25">
      <c r="A22" s="60">
        <v>12</v>
      </c>
      <c r="B22" s="227">
        <v>5.2519999999999998</v>
      </c>
      <c r="C22" s="221" t="s">
        <v>79</v>
      </c>
      <c r="D22" s="221">
        <v>0.4</v>
      </c>
      <c r="E22" s="224">
        <v>10</v>
      </c>
      <c r="F22" s="221" t="s">
        <v>45</v>
      </c>
      <c r="G22" s="228">
        <v>10</v>
      </c>
      <c r="H22" s="60" t="s">
        <v>46</v>
      </c>
      <c r="I22" s="226">
        <v>2</v>
      </c>
      <c r="J22" s="225" t="s">
        <v>46</v>
      </c>
      <c r="K22" s="225" t="s">
        <v>46</v>
      </c>
      <c r="L22" s="60">
        <v>2</v>
      </c>
      <c r="M22" s="60" t="s">
        <v>85</v>
      </c>
    </row>
    <row r="23" spans="1:14" ht="15.75" thickBot="1" x14ac:dyDescent="0.25">
      <c r="A23" s="68"/>
      <c r="B23" s="229"/>
      <c r="C23" s="229"/>
      <c r="D23" s="227"/>
      <c r="E23" s="230"/>
      <c r="F23" s="231" t="s">
        <v>37</v>
      </c>
      <c r="G23" s="232">
        <f>SUM(G11:G22)</f>
        <v>64</v>
      </c>
      <c r="H23" s="232">
        <f t="shared" ref="H23:L23" si="0">SUM(H11:H22)</f>
        <v>2</v>
      </c>
      <c r="I23" s="232">
        <f t="shared" si="0"/>
        <v>22</v>
      </c>
      <c r="J23" s="232">
        <f t="shared" si="0"/>
        <v>40</v>
      </c>
      <c r="K23" s="232">
        <f t="shared" si="0"/>
        <v>7</v>
      </c>
      <c r="L23" s="232">
        <f t="shared" si="0"/>
        <v>15</v>
      </c>
      <c r="M23" s="17"/>
    </row>
    <row r="24" spans="1:14" ht="12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4" ht="12" customHeight="1" x14ac:dyDescent="0.2">
      <c r="A25" s="4"/>
      <c r="B25" s="1"/>
      <c r="C25" s="1"/>
      <c r="D25" s="1"/>
      <c r="E25" s="4"/>
      <c r="F25" s="22"/>
      <c r="G25" s="22"/>
      <c r="H25" s="57"/>
      <c r="I25" s="4"/>
      <c r="J25" s="4"/>
      <c r="K25" s="4"/>
      <c r="L25" s="4"/>
      <c r="M25" s="4"/>
    </row>
    <row r="26" spans="1:14" ht="12" customHeight="1" x14ac:dyDescent="0.2">
      <c r="A26" s="4"/>
      <c r="B26" s="1"/>
      <c r="C26" s="1"/>
      <c r="D26" s="1"/>
      <c r="E26" s="4"/>
      <c r="F26" s="61"/>
      <c r="G26" s="61"/>
      <c r="H26" s="57"/>
      <c r="I26" s="4"/>
      <c r="J26" s="4"/>
      <c r="K26" s="4"/>
      <c r="L26" s="4"/>
      <c r="M26" s="4"/>
    </row>
  </sheetData>
  <mergeCells count="11">
    <mergeCell ref="K7:K8"/>
    <mergeCell ref="L7:L8"/>
    <mergeCell ref="A7:A10"/>
    <mergeCell ref="B7:B10"/>
    <mergeCell ref="M7:M10"/>
    <mergeCell ref="I7:J7"/>
    <mergeCell ref="C7:C10"/>
    <mergeCell ref="D7:H7"/>
    <mergeCell ref="D9:D10"/>
    <mergeCell ref="E9:E10"/>
    <mergeCell ref="F9:F10"/>
  </mergeCells>
  <phoneticPr fontId="16" type="noConversion"/>
  <pageMargins left="0.70866141732283472" right="0.59055118110236227" top="0.7480314960629921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7</vt:i4>
      </vt:variant>
    </vt:vector>
  </HeadingPairs>
  <TitlesOfParts>
    <vt:vector size="7" baseType="lpstr">
      <vt:lpstr>Puud ja võsa</vt:lpstr>
      <vt:lpstr>Kraavide puhastamine</vt:lpstr>
      <vt:lpstr>Kraavid</vt:lpstr>
      <vt:lpstr>Sobimatu pinnase eemaldamine</vt:lpstr>
      <vt:lpstr>Kate</vt:lpstr>
      <vt:lpstr>Mahasõidud</vt:lpstr>
      <vt:lpstr>Truubid, tähispostid</vt:lpstr>
    </vt:vector>
  </TitlesOfParts>
  <Company>Pärnu  Teedevalitsus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kasutaja</dc:creator>
  <cp:lastModifiedBy>Urmas Robam</cp:lastModifiedBy>
  <cp:lastPrinted>2024-06-28T06:24:47Z</cp:lastPrinted>
  <dcterms:created xsi:type="dcterms:W3CDTF">2008-10-06T08:32:10Z</dcterms:created>
  <dcterms:modified xsi:type="dcterms:W3CDTF">2024-11-19T12:53:04Z</dcterms:modified>
</cp:coreProperties>
</file>